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SERVER1\Podaci\Knjigovodstvo\PRORAČUN\DJEČJI VRTIĆ PČELICA\2025\GODIŠNJI IZVJEŠTAJ 2025\"/>
    </mc:Choice>
  </mc:AlternateContent>
  <xr:revisionPtr revIDLastSave="0" documentId="13_ncr:1_{7C0E89E9-5B20-4BAB-A8EC-F5D385EACE60}"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c r="H322" i="9"/>
  <c r="G322" i="9"/>
  <c r="F322" i="9"/>
  <c r="H321" i="9"/>
  <c r="G321" i="9"/>
  <c r="F321" i="9"/>
  <c r="H320" i="9"/>
  <c r="G320" i="9"/>
  <c r="F320" i="9"/>
  <c r="H319" i="9"/>
  <c r="G319" i="9"/>
  <c r="F319" i="9"/>
  <c r="E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F290" i="9" s="1"/>
  <c r="L290" i="9"/>
  <c r="E290" i="9"/>
  <c r="B290" i="9" s="1"/>
  <c r="M289" i="9"/>
  <c r="L289" i="9"/>
  <c r="F289" i="9" s="1"/>
  <c r="E289" i="9"/>
  <c r="M288" i="9"/>
  <c r="L288" i="9"/>
  <c r="F288" i="9" s="1"/>
  <c r="B288" i="9" s="1"/>
  <c r="E288" i="9"/>
  <c r="M287" i="9"/>
  <c r="L287" i="9"/>
  <c r="F287" i="9" s="1"/>
  <c r="E287" i="9"/>
  <c r="M286" i="9"/>
  <c r="L286" i="9"/>
  <c r="F286" i="9"/>
  <c r="E286" i="9"/>
  <c r="B286" i="9"/>
  <c r="M285" i="9"/>
  <c r="L285" i="9"/>
  <c r="F285" i="9" s="1"/>
  <c r="E285" i="9"/>
  <c r="M284" i="9"/>
  <c r="F284" i="9" s="1"/>
  <c r="L284" i="9"/>
  <c r="E284" i="9"/>
  <c r="B284" i="9"/>
  <c r="M283" i="9"/>
  <c r="L283" i="9"/>
  <c r="E283" i="9"/>
  <c r="M282" i="9"/>
  <c r="F282" i="9" s="1"/>
  <c r="L282" i="9"/>
  <c r="E282" i="9"/>
  <c r="M281" i="9"/>
  <c r="L281" i="9"/>
  <c r="F281" i="9" s="1"/>
  <c r="E281" i="9"/>
  <c r="M280" i="9"/>
  <c r="L280" i="9"/>
  <c r="F280" i="9" s="1"/>
  <c r="B280" i="9" s="1"/>
  <c r="E280" i="9"/>
  <c r="M279" i="9"/>
  <c r="L279" i="9"/>
  <c r="F279" i="9" s="1"/>
  <c r="E279" i="9"/>
  <c r="M278" i="9"/>
  <c r="L278" i="9"/>
  <c r="F278" i="9"/>
  <c r="E278" i="9"/>
  <c r="B278" i="9"/>
  <c r="M277" i="9"/>
  <c r="L277" i="9"/>
  <c r="F277" i="9" s="1"/>
  <c r="E277" i="9"/>
  <c r="M276" i="9"/>
  <c r="F276" i="9" s="1"/>
  <c r="L276" i="9"/>
  <c r="E276" i="9"/>
  <c r="B276" i="9"/>
  <c r="M275" i="9"/>
  <c r="L275" i="9"/>
  <c r="E275" i="9"/>
  <c r="M274" i="9"/>
  <c r="F274" i="9" s="1"/>
  <c r="L274" i="9"/>
  <c r="E274" i="9"/>
  <c r="B274" i="9" s="1"/>
  <c r="M273" i="9"/>
  <c r="L273" i="9"/>
  <c r="F273" i="9" s="1"/>
  <c r="E273" i="9"/>
  <c r="M272" i="9"/>
  <c r="L272" i="9"/>
  <c r="F272" i="9" s="1"/>
  <c r="B272" i="9" s="1"/>
  <c r="E272" i="9"/>
  <c r="M271" i="9"/>
  <c r="L271" i="9"/>
  <c r="F271" i="9" s="1"/>
  <c r="E271" i="9"/>
  <c r="M270" i="9"/>
  <c r="L270" i="9"/>
  <c r="F270" i="9"/>
  <c r="E270" i="9"/>
  <c r="B270" i="9"/>
  <c r="M269" i="9"/>
  <c r="L269" i="9"/>
  <c r="F269" i="9" s="1"/>
  <c r="E269" i="9"/>
  <c r="M268" i="9"/>
  <c r="F268" i="9" s="1"/>
  <c r="B268" i="9" s="1"/>
  <c r="L268" i="9"/>
  <c r="E268" i="9"/>
  <c r="M267" i="9"/>
  <c r="L267" i="9"/>
  <c r="E267" i="9"/>
  <c r="M266" i="9"/>
  <c r="F266" i="9" s="1"/>
  <c r="L266" i="9"/>
  <c r="E266" i="9"/>
  <c r="B266" i="9" s="1"/>
  <c r="M265" i="9"/>
  <c r="L265" i="9"/>
  <c r="F265" i="9" s="1"/>
  <c r="E265" i="9"/>
  <c r="M264" i="9"/>
  <c r="L264" i="9"/>
  <c r="F264" i="9" s="1"/>
  <c r="B264" i="9" s="1"/>
  <c r="E264" i="9"/>
  <c r="M263" i="9"/>
  <c r="L263" i="9"/>
  <c r="F263" i="9" s="1"/>
  <c r="E263" i="9"/>
  <c r="M262" i="9"/>
  <c r="L262" i="9"/>
  <c r="F262" i="9"/>
  <c r="E262" i="9"/>
  <c r="B262" i="9"/>
  <c r="M261" i="9"/>
  <c r="L261" i="9"/>
  <c r="F261" i="9" s="1"/>
  <c r="E261" i="9"/>
  <c r="M260" i="9"/>
  <c r="F260" i="9" s="1"/>
  <c r="L260" i="9"/>
  <c r="E260" i="9"/>
  <c r="B260" i="9"/>
  <c r="M259" i="9"/>
  <c r="L259" i="9"/>
  <c r="E259" i="9"/>
  <c r="M258" i="9"/>
  <c r="F258" i="9" s="1"/>
  <c r="L258" i="9"/>
  <c r="E258" i="9"/>
  <c r="B258" i="9" s="1"/>
  <c r="M257" i="9"/>
  <c r="L257" i="9"/>
  <c r="F257" i="9" s="1"/>
  <c r="E257" i="9"/>
  <c r="M256" i="9"/>
  <c r="L256" i="9"/>
  <c r="F256" i="9" s="1"/>
  <c r="B256" i="9" s="1"/>
  <c r="E256" i="9"/>
  <c r="M255" i="9"/>
  <c r="L255" i="9"/>
  <c r="F255" i="9" s="1"/>
  <c r="E255" i="9"/>
  <c r="B255" i="9" s="1"/>
  <c r="M254" i="9"/>
  <c r="L254" i="9"/>
  <c r="F254" i="9"/>
  <c r="E254" i="9"/>
  <c r="B254" i="9"/>
  <c r="M253" i="9"/>
  <c r="L253" i="9"/>
  <c r="F253" i="9" s="1"/>
  <c r="E253" i="9"/>
  <c r="M252" i="9"/>
  <c r="F252" i="9" s="1"/>
  <c r="L252" i="9"/>
  <c r="E252" i="9"/>
  <c r="B252" i="9"/>
  <c r="M251" i="9"/>
  <c r="L251" i="9"/>
  <c r="E251" i="9"/>
  <c r="M250" i="9"/>
  <c r="F250" i="9" s="1"/>
  <c r="L250" i="9"/>
  <c r="E250" i="9"/>
  <c r="B250" i="9" s="1"/>
  <c r="M249" i="9"/>
  <c r="L249" i="9"/>
  <c r="F249" i="9" s="1"/>
  <c r="E249" i="9"/>
  <c r="M248" i="9"/>
  <c r="L248" i="9"/>
  <c r="F248" i="9" s="1"/>
  <c r="B248" i="9" s="1"/>
  <c r="E248" i="9"/>
  <c r="M247" i="9"/>
  <c r="L247" i="9"/>
  <c r="F247" i="9" s="1"/>
  <c r="E247" i="9"/>
  <c r="B247" i="9" s="1"/>
  <c r="M246" i="9"/>
  <c r="L246" i="9"/>
  <c r="F246" i="9"/>
  <c r="E246" i="9"/>
  <c r="B246" i="9"/>
  <c r="M245" i="9"/>
  <c r="L245" i="9"/>
  <c r="F245" i="9" s="1"/>
  <c r="E245" i="9"/>
  <c r="M244" i="9"/>
  <c r="F244" i="9" s="1"/>
  <c r="B244" i="9" s="1"/>
  <c r="L244" i="9"/>
  <c r="E244" i="9"/>
  <c r="M243" i="9"/>
  <c r="L243" i="9"/>
  <c r="E243" i="9"/>
  <c r="M242" i="9"/>
  <c r="F242" i="9" s="1"/>
  <c r="L242" i="9"/>
  <c r="E242" i="9"/>
  <c r="M241" i="9"/>
  <c r="L241" i="9"/>
  <c r="F241" i="9" s="1"/>
  <c r="E241" i="9"/>
  <c r="M240" i="9"/>
  <c r="L240" i="9"/>
  <c r="E240" i="9"/>
  <c r="M239" i="9"/>
  <c r="L239" i="9"/>
  <c r="E239" i="9"/>
  <c r="M238" i="9"/>
  <c r="L238" i="9"/>
  <c r="F238" i="9"/>
  <c r="B238" i="9" s="1"/>
  <c r="E238" i="9"/>
  <c r="M237" i="9"/>
  <c r="L237" i="9"/>
  <c r="F237" i="9" s="1"/>
  <c r="E237" i="9"/>
  <c r="M236" i="9"/>
  <c r="L236" i="9"/>
  <c r="E236" i="9"/>
  <c r="M235" i="9"/>
  <c r="L235" i="9"/>
  <c r="E235" i="9"/>
  <c r="M234" i="9"/>
  <c r="F234" i="9" s="1"/>
  <c r="L234" i="9"/>
  <c r="E234" i="9"/>
  <c r="B234" i="9" s="1"/>
  <c r="M233" i="9"/>
  <c r="L233" i="9"/>
  <c r="F233" i="9" s="1"/>
  <c r="E233" i="9"/>
  <c r="M232" i="9"/>
  <c r="L232" i="9"/>
  <c r="F232" i="9" s="1"/>
  <c r="B232" i="9" s="1"/>
  <c r="E232" i="9"/>
  <c r="M231" i="9"/>
  <c r="L231" i="9"/>
  <c r="F231" i="9" s="1"/>
  <c r="E231" i="9"/>
  <c r="B231" i="9" s="1"/>
  <c r="M230" i="9"/>
  <c r="L230" i="9"/>
  <c r="F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F169" i="9"/>
  <c r="H168" i="9"/>
  <c r="G168" i="9"/>
  <c r="E168" i="9" s="1"/>
  <c r="F168" i="9"/>
  <c r="B168" i="9"/>
  <c r="H167" i="9"/>
  <c r="G167" i="9"/>
  <c r="E167" i="9" s="1"/>
  <c r="F167" i="9"/>
  <c r="B167" i="9"/>
  <c r="H166" i="9"/>
  <c r="G166" i="9"/>
  <c r="E166" i="9" s="1"/>
  <c r="F166" i="9"/>
  <c r="H165" i="9"/>
  <c r="E165" i="9" s="1"/>
  <c r="B165" i="9" s="1"/>
  <c r="G165" i="9"/>
  <c r="F165" i="9"/>
  <c r="H164" i="9"/>
  <c r="E164" i="9" s="1"/>
  <c r="B164" i="9" s="1"/>
  <c r="G164" i="9"/>
  <c r="F164" i="9"/>
  <c r="H163" i="9"/>
  <c r="E163" i="9" s="1"/>
  <c r="B163" i="9" s="1"/>
  <c r="G163" i="9"/>
  <c r="F163" i="9"/>
  <c r="H162" i="9"/>
  <c r="G162" i="9"/>
  <c r="E162" i="9" s="1"/>
  <c r="B162" i="9" s="1"/>
  <c r="F162" i="9"/>
  <c r="H161" i="9"/>
  <c r="G161" i="9"/>
  <c r="F161" i="9"/>
  <c r="H160" i="9"/>
  <c r="G160" i="9"/>
  <c r="E160" i="9" s="1"/>
  <c r="F160" i="9"/>
  <c r="B160" i="9"/>
  <c r="H159" i="9"/>
  <c r="G159" i="9"/>
  <c r="E159" i="9" s="1"/>
  <c r="F159" i="9"/>
  <c r="B159" i="9" s="1"/>
  <c r="H158" i="9"/>
  <c r="G158" i="9"/>
  <c r="E158" i="9" s="1"/>
  <c r="F158" i="9"/>
  <c r="H157" i="9"/>
  <c r="G157" i="9"/>
  <c r="F157" i="9"/>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E151" i="9" s="1"/>
  <c r="F151" i="9"/>
  <c r="B151" i="9"/>
  <c r="H150" i="9"/>
  <c r="G150" i="9"/>
  <c r="E150" i="9" s="1"/>
  <c r="B150" i="9" s="1"/>
  <c r="F150" i="9"/>
  <c r="H149" i="9"/>
  <c r="G149" i="9"/>
  <c r="E149" i="9" s="1"/>
  <c r="B149" i="9" s="1"/>
  <c r="F149" i="9"/>
  <c r="H148" i="9"/>
  <c r="E148" i="9" s="1"/>
  <c r="B148" i="9" s="1"/>
  <c r="G148" i="9"/>
  <c r="F148" i="9"/>
  <c r="H147" i="9"/>
  <c r="E147" i="9" s="1"/>
  <c r="B147" i="9" s="1"/>
  <c r="G147" i="9"/>
  <c r="F147" i="9"/>
  <c r="H146" i="9"/>
  <c r="G146" i="9"/>
  <c r="E146" i="9" s="1"/>
  <c r="B146" i="9" s="1"/>
  <c r="F146" i="9"/>
  <c r="H145" i="9"/>
  <c r="G145" i="9"/>
  <c r="E145" i="9" s="1"/>
  <c r="B145" i="9" s="1"/>
  <c r="F145" i="9"/>
  <c r="H144" i="9"/>
  <c r="G144" i="9"/>
  <c r="E144" i="9" s="1"/>
  <c r="B144" i="9" s="1"/>
  <c r="F144" i="9"/>
  <c r="H143" i="9"/>
  <c r="G143" i="9"/>
  <c r="E143" i="9" s="1"/>
  <c r="F143" i="9"/>
  <c r="B143" i="9"/>
  <c r="H142" i="9"/>
  <c r="G142" i="9"/>
  <c r="E142" i="9" s="1"/>
  <c r="B142" i="9" s="1"/>
  <c r="F142" i="9"/>
  <c r="H141" i="9"/>
  <c r="G141" i="9"/>
  <c r="E141" i="9" s="1"/>
  <c r="B141" i="9" s="1"/>
  <c r="F141" i="9"/>
  <c r="H140" i="9"/>
  <c r="E140" i="9" s="1"/>
  <c r="B140" i="9" s="1"/>
  <c r="G140" i="9"/>
  <c r="F140" i="9"/>
  <c r="H139" i="9"/>
  <c r="E139" i="9" s="1"/>
  <c r="B139" i="9" s="1"/>
  <c r="G139" i="9"/>
  <c r="F139" i="9"/>
  <c r="H138" i="9"/>
  <c r="G138" i="9"/>
  <c r="E138" i="9" s="1"/>
  <c r="B138" i="9" s="1"/>
  <c r="F138" i="9"/>
  <c r="H137" i="9"/>
  <c r="G137" i="9"/>
  <c r="E137" i="9" s="1"/>
  <c r="B137" i="9" s="1"/>
  <c r="F137" i="9"/>
  <c r="H136" i="9"/>
  <c r="G136" i="9"/>
  <c r="E136" i="9" s="1"/>
  <c r="B136" i="9" s="1"/>
  <c r="F136" i="9"/>
  <c r="H135" i="9"/>
  <c r="G135" i="9"/>
  <c r="E135" i="9" s="1"/>
  <c r="F135" i="9"/>
  <c r="B135" i="9"/>
  <c r="H134" i="9"/>
  <c r="G134" i="9"/>
  <c r="E134" i="9" s="1"/>
  <c r="B134" i="9" s="1"/>
  <c r="F134" i="9"/>
  <c r="H133" i="9"/>
  <c r="E133" i="9" s="1"/>
  <c r="B133" i="9" s="1"/>
  <c r="G133" i="9"/>
  <c r="F133" i="9"/>
  <c r="H132" i="9"/>
  <c r="E132" i="9" s="1"/>
  <c r="B132" i="9" s="1"/>
  <c r="G132" i="9"/>
  <c r="F132" i="9"/>
  <c r="H131" i="9"/>
  <c r="E131" i="9" s="1"/>
  <c r="B131" i="9" s="1"/>
  <c r="G131" i="9"/>
  <c r="F131" i="9"/>
  <c r="H130" i="9"/>
  <c r="G130" i="9"/>
  <c r="E130" i="9" s="1"/>
  <c r="B130" i="9" s="1"/>
  <c r="F130" i="9"/>
  <c r="H129" i="9"/>
  <c r="G129" i="9"/>
  <c r="E129" i="9" s="1"/>
  <c r="B129" i="9" s="1"/>
  <c r="F129" i="9"/>
  <c r="H128" i="9"/>
  <c r="G128" i="9"/>
  <c r="E128" i="9" s="1"/>
  <c r="B128" i="9" s="1"/>
  <c r="F128" i="9"/>
  <c r="H127" i="9"/>
  <c r="G127" i="9"/>
  <c r="E127" i="9" s="1"/>
  <c r="F127" i="9"/>
  <c r="B127" i="9"/>
  <c r="H126" i="9"/>
  <c r="G126" i="9"/>
  <c r="E126" i="9" s="1"/>
  <c r="B126" i="9" s="1"/>
  <c r="F126" i="9"/>
  <c r="H125" i="9"/>
  <c r="G125" i="9"/>
  <c r="E125" i="9" s="1"/>
  <c r="B125" i="9" s="1"/>
  <c r="F125" i="9"/>
  <c r="H124" i="9"/>
  <c r="E124" i="9" s="1"/>
  <c r="B124" i="9" s="1"/>
  <c r="G124" i="9"/>
  <c r="F124" i="9"/>
  <c r="H123" i="9"/>
  <c r="E123" i="9" s="1"/>
  <c r="B123" i="9" s="1"/>
  <c r="G123" i="9"/>
  <c r="F123" i="9"/>
  <c r="H122" i="9"/>
  <c r="G122" i="9"/>
  <c r="E122" i="9" s="1"/>
  <c r="B122" i="9" s="1"/>
  <c r="F122" i="9"/>
  <c r="H121" i="9"/>
  <c r="G121" i="9"/>
  <c r="E121" i="9" s="1"/>
  <c r="B121" i="9" s="1"/>
  <c r="F121" i="9"/>
  <c r="H120" i="9"/>
  <c r="G120" i="9"/>
  <c r="E120" i="9" s="1"/>
  <c r="B120" i="9" s="1"/>
  <c r="F120" i="9"/>
  <c r="H119" i="9"/>
  <c r="E119" i="9" s="1"/>
  <c r="G119" i="9"/>
  <c r="F119" i="9"/>
  <c r="B119" i="9"/>
  <c r="H118" i="9"/>
  <c r="G118" i="9"/>
  <c r="E118" i="9" s="1"/>
  <c r="B118" i="9" s="1"/>
  <c r="F118" i="9"/>
  <c r="H117" i="9"/>
  <c r="G117" i="9"/>
  <c r="E117" i="9" s="1"/>
  <c r="B117" i="9" s="1"/>
  <c r="F117" i="9"/>
  <c r="H116" i="9"/>
  <c r="E116" i="9" s="1"/>
  <c r="B116" i="9" s="1"/>
  <c r="G116" i="9"/>
  <c r="F116" i="9"/>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E111" i="9"/>
  <c r="B111" i="9"/>
  <c r="H110" i="9"/>
  <c r="G110" i="9"/>
  <c r="E110" i="9" s="1"/>
  <c r="F110" i="9"/>
  <c r="H109" i="9"/>
  <c r="G109" i="9"/>
  <c r="F109" i="9"/>
  <c r="H108" i="9"/>
  <c r="E108" i="9" s="1"/>
  <c r="B108" i="9" s="1"/>
  <c r="G108" i="9"/>
  <c r="F108" i="9"/>
  <c r="H107" i="9"/>
  <c r="G107" i="9"/>
  <c r="F107" i="9"/>
  <c r="E107" i="9"/>
  <c r="B107" i="9" s="1"/>
  <c r="H106" i="9"/>
  <c r="G106" i="9"/>
  <c r="E106" i="9" s="1"/>
  <c r="B106" i="9" s="1"/>
  <c r="F106" i="9"/>
  <c r="H105" i="9"/>
  <c r="G105" i="9"/>
  <c r="F105" i="9"/>
  <c r="H104" i="9"/>
  <c r="G104" i="9"/>
  <c r="E104" i="9" s="1"/>
  <c r="B104" i="9" s="1"/>
  <c r="F104" i="9"/>
  <c r="H103" i="9"/>
  <c r="G103" i="9"/>
  <c r="F103" i="9"/>
  <c r="B103" i="9" s="1"/>
  <c r="E103" i="9"/>
  <c r="H102" i="9"/>
  <c r="G102" i="9"/>
  <c r="E102" i="9" s="1"/>
  <c r="F102" i="9"/>
  <c r="H101" i="9"/>
  <c r="G101" i="9"/>
  <c r="F101" i="9"/>
  <c r="H100" i="9"/>
  <c r="G100" i="9"/>
  <c r="F100" i="9"/>
  <c r="E100" i="9"/>
  <c r="B100" i="9" s="1"/>
  <c r="H99" i="9"/>
  <c r="G99" i="9"/>
  <c r="F99" i="9"/>
  <c r="E99" i="9"/>
  <c r="B99" i="9" s="1"/>
  <c r="H98" i="9"/>
  <c r="G98" i="9"/>
  <c r="F98" i="9"/>
  <c r="E98" i="9"/>
  <c r="B98" i="9" s="1"/>
  <c r="H97" i="9"/>
  <c r="G97" i="9"/>
  <c r="E97" i="9" s="1"/>
  <c r="F97" i="9"/>
  <c r="B97" i="9"/>
  <c r="H96" i="9"/>
  <c r="G96" i="9"/>
  <c r="F96" i="9"/>
  <c r="E96" i="9"/>
  <c r="B96" i="9" s="1"/>
  <c r="H95" i="9"/>
  <c r="G95" i="9"/>
  <c r="F95" i="9"/>
  <c r="B95" i="9" s="1"/>
  <c r="E95" i="9"/>
  <c r="H94" i="9"/>
  <c r="G94" i="9"/>
  <c r="E94" i="9" s="1"/>
  <c r="B94" i="9" s="1"/>
  <c r="F94" i="9"/>
  <c r="H93" i="9"/>
  <c r="G93" i="9"/>
  <c r="E93" i="9" s="1"/>
  <c r="F93" i="9"/>
  <c r="H92" i="9"/>
  <c r="E92" i="9" s="1"/>
  <c r="B92" i="9" s="1"/>
  <c r="G92" i="9"/>
  <c r="F92" i="9"/>
  <c r="H91" i="9"/>
  <c r="G91" i="9"/>
  <c r="F91" i="9"/>
  <c r="E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F85" i="9"/>
  <c r="H84" i="9"/>
  <c r="E84" i="9" s="1"/>
  <c r="B84" i="9" s="1"/>
  <c r="G84" i="9"/>
  <c r="F84" i="9"/>
  <c r="H83" i="9"/>
  <c r="G83" i="9"/>
  <c r="F83" i="9"/>
  <c r="E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F77" i="9"/>
  <c r="H76" i="9"/>
  <c r="E76" i="9" s="1"/>
  <c r="B76" i="9" s="1"/>
  <c r="G76" i="9"/>
  <c r="F76" i="9"/>
  <c r="H75" i="9"/>
  <c r="G75" i="9"/>
  <c r="F75" i="9"/>
  <c r="E75" i="9"/>
  <c r="H74" i="9"/>
  <c r="G74" i="9"/>
  <c r="E74" i="9" s="1"/>
  <c r="B74" i="9" s="1"/>
  <c r="F74" i="9"/>
  <c r="H73" i="9"/>
  <c r="G73" i="9"/>
  <c r="E73" i="9" s="1"/>
  <c r="B73" i="9" s="1"/>
  <c r="F73" i="9"/>
  <c r="H72" i="9"/>
  <c r="G72" i="9"/>
  <c r="E72" i="9" s="1"/>
  <c r="B72" i="9" s="1"/>
  <c r="F72" i="9"/>
  <c r="H71" i="9"/>
  <c r="G71" i="9"/>
  <c r="E71" i="9" s="1"/>
  <c r="F71" i="9"/>
  <c r="H70" i="9"/>
  <c r="G70" i="9"/>
  <c r="E70" i="9" s="1"/>
  <c r="B70" i="9" s="1"/>
  <c r="F70" i="9"/>
  <c r="H69" i="9"/>
  <c r="G69" i="9"/>
  <c r="E69" i="9" s="1"/>
  <c r="F69" i="9"/>
  <c r="B69" i="9"/>
  <c r="H68" i="9"/>
  <c r="E68" i="9" s="1"/>
  <c r="B68" i="9" s="1"/>
  <c r="G68" i="9"/>
  <c r="F68" i="9"/>
  <c r="H67" i="9"/>
  <c r="G67" i="9"/>
  <c r="F67" i="9"/>
  <c r="E67" i="9"/>
  <c r="H66" i="9"/>
  <c r="G66" i="9"/>
  <c r="E66" i="9" s="1"/>
  <c r="B66" i="9" s="1"/>
  <c r="F66" i="9"/>
  <c r="H65" i="9"/>
  <c r="G65" i="9"/>
  <c r="E65" i="9" s="1"/>
  <c r="F65" i="9"/>
  <c r="B65" i="9"/>
  <c r="H64" i="9"/>
  <c r="G64" i="9"/>
  <c r="E64" i="9" s="1"/>
  <c r="B64" i="9" s="1"/>
  <c r="F64" i="9"/>
  <c r="H63" i="9"/>
  <c r="G63" i="9"/>
  <c r="E63" i="9" s="1"/>
  <c r="F63" i="9"/>
  <c r="H62" i="9"/>
  <c r="G62" i="9"/>
  <c r="E62" i="9" s="1"/>
  <c r="B62" i="9" s="1"/>
  <c r="F62" i="9"/>
  <c r="H61" i="9"/>
  <c r="G61" i="9"/>
  <c r="F61" i="9"/>
  <c r="H60" i="9"/>
  <c r="G60" i="9"/>
  <c r="F60" i="9"/>
  <c r="E60" i="9"/>
  <c r="B60" i="9" s="1"/>
  <c r="H59" i="9"/>
  <c r="E59" i="9" s="1"/>
  <c r="B59" i="9" s="1"/>
  <c r="G59" i="9"/>
  <c r="F59" i="9"/>
  <c r="H58" i="9"/>
  <c r="G58" i="9"/>
  <c r="E58" i="9" s="1"/>
  <c r="B58" i="9" s="1"/>
  <c r="F58" i="9"/>
  <c r="H57" i="9"/>
  <c r="G57" i="9"/>
  <c r="F57" i="9"/>
  <c r="H56" i="9"/>
  <c r="G56" i="9"/>
  <c r="E56" i="9" s="1"/>
  <c r="F56" i="9"/>
  <c r="B56" i="9"/>
  <c r="H55" i="9"/>
  <c r="G55" i="9"/>
  <c r="E55" i="9" s="1"/>
  <c r="B55" i="9" s="1"/>
  <c r="F55" i="9"/>
  <c r="H54" i="9"/>
  <c r="G54" i="9"/>
  <c r="E54" i="9" s="1"/>
  <c r="B54" i="9" s="1"/>
  <c r="F54" i="9"/>
  <c r="H53" i="9"/>
  <c r="G53" i="9"/>
  <c r="F53" i="9"/>
  <c r="H52" i="9"/>
  <c r="E52" i="9" s="1"/>
  <c r="B52" i="9" s="1"/>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E46" i="9" s="1"/>
  <c r="B46" i="9" s="1"/>
  <c r="G46" i="9"/>
  <c r="F46" i="9"/>
  <c r="H45" i="9"/>
  <c r="G45" i="9"/>
  <c r="F45" i="9"/>
  <c r="E45" i="9"/>
  <c r="B45" i="9"/>
  <c r="H44" i="9"/>
  <c r="G44" i="9"/>
  <c r="E44" i="9" s="1"/>
  <c r="F44" i="9"/>
  <c r="H43" i="9"/>
  <c r="G43" i="9"/>
  <c r="F43" i="9"/>
  <c r="E43" i="9"/>
  <c r="B43" i="9"/>
  <c r="H42" i="9"/>
  <c r="E42" i="9" s="1"/>
  <c r="B42" i="9" s="1"/>
  <c r="G42" i="9"/>
  <c r="F42" i="9"/>
  <c r="H41" i="9"/>
  <c r="G41" i="9"/>
  <c r="F41" i="9"/>
  <c r="E41" i="9"/>
  <c r="H40" i="9"/>
  <c r="G40" i="9"/>
  <c r="F40" i="9"/>
  <c r="E40" i="9"/>
  <c r="B40" i="9" s="1"/>
  <c r="H39" i="9"/>
  <c r="G39" i="9"/>
  <c r="E39" i="9" s="1"/>
  <c r="B39" i="9" s="1"/>
  <c r="F39" i="9"/>
  <c r="H38" i="9"/>
  <c r="G38" i="9"/>
  <c r="F38" i="9"/>
  <c r="E38" i="9"/>
  <c r="B38" i="9"/>
  <c r="H37" i="9"/>
  <c r="G37" i="9"/>
  <c r="F37" i="9"/>
  <c r="H36" i="9"/>
  <c r="G36" i="9"/>
  <c r="F36" i="9"/>
  <c r="H35" i="9"/>
  <c r="G35" i="9"/>
  <c r="F35" i="9"/>
  <c r="E35" i="9"/>
  <c r="B35" i="9"/>
  <c r="H34" i="9"/>
  <c r="G34" i="9"/>
  <c r="E34" i="9" s="1"/>
  <c r="B34" i="9" s="1"/>
  <c r="F34" i="9"/>
  <c r="H33" i="9"/>
  <c r="G33" i="9"/>
  <c r="F33" i="9"/>
  <c r="E33" i="9"/>
  <c r="B33" i="9" s="1"/>
  <c r="H32" i="9"/>
  <c r="G32" i="9"/>
  <c r="F32" i="9"/>
  <c r="E32" i="9"/>
  <c r="B32" i="9" s="1"/>
  <c r="H31" i="9"/>
  <c r="G31" i="9"/>
  <c r="F31" i="9"/>
  <c r="H30" i="9"/>
  <c r="G30" i="9"/>
  <c r="F30" i="9"/>
  <c r="E30" i="9"/>
  <c r="B30" i="9" s="1"/>
  <c r="H29" i="9"/>
  <c r="E29" i="9" s="1"/>
  <c r="B29" i="9" s="1"/>
  <c r="G29" i="9"/>
  <c r="F29" i="9"/>
  <c r="H28" i="9"/>
  <c r="G28" i="9"/>
  <c r="E28" i="9" s="1"/>
  <c r="B28" i="9" s="1"/>
  <c r="F28" i="9"/>
  <c r="H27" i="9"/>
  <c r="G27" i="9"/>
  <c r="F27" i="9"/>
  <c r="E27" i="9"/>
  <c r="B27" i="9"/>
  <c r="H26" i="9"/>
  <c r="G26" i="9"/>
  <c r="F26" i="9"/>
  <c r="H25" i="9"/>
  <c r="G25" i="9"/>
  <c r="F25" i="9"/>
  <c r="E25" i="9"/>
  <c r="B25" i="9" s="1"/>
  <c r="F24" i="9"/>
  <c r="F4" i="9"/>
  <c r="O3" i="9"/>
  <c r="G296" i="9" s="1"/>
  <c r="I3" i="9"/>
  <c r="G227" i="9" s="1"/>
  <c r="E227" i="9" s="1"/>
  <c r="B227" i="9" s="1"/>
  <c r="H3" i="9"/>
  <c r="G3" i="9"/>
  <c r="D104" i="8"/>
  <c r="I41" i="3" s="1"/>
  <c r="D97" i="8"/>
  <c r="D92" i="8"/>
  <c r="C1669" i="1" s="1"/>
  <c r="G1669" i="1" s="1"/>
  <c r="D87" i="8"/>
  <c r="C1664" i="1" s="1"/>
  <c r="D82" i="8"/>
  <c r="D77" i="8"/>
  <c r="D72" i="8"/>
  <c r="D67" i="8"/>
  <c r="D62" i="8"/>
  <c r="D57" i="8"/>
  <c r="C1634" i="1" s="1"/>
  <c r="D52" i="8"/>
  <c r="D46" i="8"/>
  <c r="D37" i="8"/>
  <c r="D27" i="8"/>
  <c r="D25" i="8" s="1"/>
  <c r="D18" i="8"/>
  <c r="D8" i="8"/>
  <c r="D6" i="8" s="1"/>
  <c r="C1583" i="1" s="1"/>
  <c r="E44" i="7"/>
  <c r="D44" i="7"/>
  <c r="E39" i="7"/>
  <c r="E38" i="7" s="1"/>
  <c r="D39" i="7"/>
  <c r="D38" i="7" s="1"/>
  <c r="H35" i="3" s="1"/>
  <c r="E30" i="7"/>
  <c r="D30" i="7"/>
  <c r="D22" i="7" s="1"/>
  <c r="E23" i="7"/>
  <c r="D23" i="7"/>
  <c r="E14" i="7"/>
  <c r="D14" i="7"/>
  <c r="E7" i="7"/>
  <c r="D7" i="7"/>
  <c r="D6" i="7" s="1"/>
  <c r="D5"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8"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D260" i="5"/>
  <c r="C1264" i="1" s="1"/>
  <c r="F259" i="5"/>
  <c r="F258" i="5"/>
  <c r="F257" i="5"/>
  <c r="E256" i="5"/>
  <c r="D1260" i="1" s="1"/>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G156" i="9" s="1"/>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E432" i="4"/>
  <c r="D432" i="4"/>
  <c r="F432" i="4" s="1"/>
  <c r="D431" i="4"/>
  <c r="E428" i="4"/>
  <c r="D423" i="1" s="1"/>
  <c r="D428" i="4"/>
  <c r="F427" i="4"/>
  <c r="E427" i="4"/>
  <c r="D422" i="1" s="1"/>
  <c r="H422" i="1" s="1"/>
  <c r="D427" i="4"/>
  <c r="D648" i="4" s="1"/>
  <c r="E426" i="4"/>
  <c r="D421" i="1"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68" i="1" s="1"/>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F314" i="4"/>
  <c r="E314" i="4"/>
  <c r="D314" i="4"/>
  <c r="F313" i="4"/>
  <c r="F312" i="4"/>
  <c r="F311" i="4"/>
  <c r="F310" i="4"/>
  <c r="E310" i="4"/>
  <c r="E309" i="4" s="1"/>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E230" i="4" s="1"/>
  <c r="D226" i="1"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s="1"/>
  <c r="F163" i="4"/>
  <c r="F162" i="4"/>
  <c r="F161" i="4"/>
  <c r="E160" i="4"/>
  <c r="D160" i="4"/>
  <c r="F160" i="4" s="1"/>
  <c r="F159" i="4"/>
  <c r="F158" i="4"/>
  <c r="F157" i="4"/>
  <c r="F156" i="4"/>
  <c r="F155" i="4"/>
  <c r="E154" i="4"/>
  <c r="D154" i="4"/>
  <c r="E153" i="4"/>
  <c r="D153" i="4"/>
  <c r="F151" i="4"/>
  <c r="F150" i="4"/>
  <c r="F149" i="4"/>
  <c r="F148" i="4"/>
  <c r="F147" i="4"/>
  <c r="F146" i="4"/>
  <c r="F145" i="4"/>
  <c r="F144" i="4"/>
  <c r="F143" i="4"/>
  <c r="F142" i="4"/>
  <c r="E141" i="4"/>
  <c r="D141" i="4"/>
  <c r="E140" i="4"/>
  <c r="F139" i="4"/>
  <c r="F138" i="4"/>
  <c r="F137" i="4"/>
  <c r="F136" i="4"/>
  <c r="E135" i="4"/>
  <c r="E134" i="4" s="1"/>
  <c r="D130" i="1" s="1"/>
  <c r="D135" i="4"/>
  <c r="D134" i="4" s="1"/>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G1684" i="1"/>
  <c r="C1684" i="1"/>
  <c r="H1684" i="1" s="1"/>
  <c r="G1683" i="1"/>
  <c r="C1683" i="1"/>
  <c r="H1683" i="1" s="1"/>
  <c r="C1682" i="1"/>
  <c r="H1682" i="1" s="1"/>
  <c r="C1681" i="1"/>
  <c r="G1681" i="1" s="1"/>
  <c r="H1680" i="1"/>
  <c r="G1680" i="1"/>
  <c r="C1680" i="1"/>
  <c r="C1679" i="1"/>
  <c r="G1678" i="1"/>
  <c r="C1678" i="1"/>
  <c r="H1678" i="1" s="1"/>
  <c r="H1677" i="1"/>
  <c r="C1677" i="1"/>
  <c r="G1677" i="1" s="1"/>
  <c r="C1676" i="1"/>
  <c r="C1675" i="1"/>
  <c r="C1674" i="1"/>
  <c r="H1674" i="1" s="1"/>
  <c r="C1673" i="1"/>
  <c r="G1673" i="1" s="1"/>
  <c r="H1672" i="1"/>
  <c r="G1672" i="1"/>
  <c r="C1672" i="1"/>
  <c r="G1671" i="1"/>
  <c r="C1671" i="1"/>
  <c r="H1671" i="1" s="1"/>
  <c r="C1670" i="1"/>
  <c r="H1670" i="1" s="1"/>
  <c r="G1668" i="1"/>
  <c r="C1668" i="1"/>
  <c r="H1668" i="1" s="1"/>
  <c r="H1667" i="1"/>
  <c r="G1667" i="1"/>
  <c r="C1667" i="1"/>
  <c r="C1666" i="1"/>
  <c r="C1665" i="1"/>
  <c r="H1664" i="1"/>
  <c r="G1664" i="1"/>
  <c r="G1663" i="1"/>
  <c r="C1663" i="1"/>
  <c r="H1663" i="1" s="1"/>
  <c r="H1662" i="1"/>
  <c r="G1662" i="1"/>
  <c r="C1662" i="1"/>
  <c r="H1661" i="1"/>
  <c r="C1661" i="1"/>
  <c r="G1661" i="1" s="1"/>
  <c r="H1660" i="1"/>
  <c r="G1660" i="1"/>
  <c r="C1660" i="1"/>
  <c r="H1659" i="1"/>
  <c r="G1659" i="1"/>
  <c r="C1659" i="1"/>
  <c r="C1658" i="1"/>
  <c r="C1657" i="1"/>
  <c r="H1657" i="1" s="1"/>
  <c r="H1656" i="1"/>
  <c r="G1656" i="1"/>
  <c r="C1656" i="1"/>
  <c r="C1655" i="1"/>
  <c r="H1653" i="1"/>
  <c r="G1653" i="1"/>
  <c r="C1653" i="1"/>
  <c r="G1652" i="1"/>
  <c r="C1652" i="1"/>
  <c r="H1652" i="1" s="1"/>
  <c r="H1651" i="1"/>
  <c r="G1651" i="1"/>
  <c r="C1651" i="1"/>
  <c r="C1650" i="1"/>
  <c r="C1649" i="1"/>
  <c r="C1648" i="1"/>
  <c r="H1648" i="1" s="1"/>
  <c r="C1647" i="1"/>
  <c r="C1646" i="1"/>
  <c r="H1645" i="1"/>
  <c r="G1645" i="1"/>
  <c r="C1645" i="1"/>
  <c r="G1644" i="1"/>
  <c r="C1644" i="1"/>
  <c r="H1644" i="1" s="1"/>
  <c r="G1643" i="1"/>
  <c r="C1643" i="1"/>
  <c r="H1643" i="1" s="1"/>
  <c r="H1642" i="1"/>
  <c r="G1642" i="1"/>
  <c r="C1642" i="1"/>
  <c r="H1641" i="1"/>
  <c r="G1641" i="1"/>
  <c r="C1641" i="1"/>
  <c r="H1640" i="1"/>
  <c r="C1640" i="1"/>
  <c r="G1640" i="1" s="1"/>
  <c r="C1639" i="1"/>
  <c r="C1638" i="1"/>
  <c r="G1637" i="1"/>
  <c r="C1637" i="1"/>
  <c r="H1637" i="1" s="1"/>
  <c r="C1636" i="1"/>
  <c r="H1636" i="1" s="1"/>
  <c r="C1635" i="1"/>
  <c r="H1635" i="1" s="1"/>
  <c r="H1633" i="1"/>
  <c r="G1633" i="1"/>
  <c r="C1633" i="1"/>
  <c r="H1632" i="1"/>
  <c r="C1632" i="1"/>
  <c r="G1632" i="1" s="1"/>
  <c r="C1631" i="1"/>
  <c r="C1630" i="1"/>
  <c r="G1629" i="1"/>
  <c r="C1629" i="1"/>
  <c r="H1629" i="1" s="1"/>
  <c r="G1627" i="1"/>
  <c r="C1627" i="1"/>
  <c r="H1627" i="1" s="1"/>
  <c r="H1626" i="1"/>
  <c r="G1626" i="1"/>
  <c r="C1626" i="1"/>
  <c r="H1625" i="1"/>
  <c r="G1625" i="1"/>
  <c r="C1625" i="1"/>
  <c r="H1624" i="1"/>
  <c r="C1624" i="1"/>
  <c r="G1624" i="1" s="1"/>
  <c r="C1623" i="1"/>
  <c r="G1620" i="1"/>
  <c r="C1620" i="1"/>
  <c r="H1620" i="1" s="1"/>
  <c r="G1619" i="1"/>
  <c r="C1619" i="1"/>
  <c r="H1619" i="1" s="1"/>
  <c r="H1618" i="1"/>
  <c r="G1618" i="1"/>
  <c r="C1618" i="1"/>
  <c r="H1617" i="1"/>
  <c r="G1617" i="1"/>
  <c r="C1617" i="1"/>
  <c r="H1616" i="1"/>
  <c r="C1616" i="1"/>
  <c r="G1616" i="1" s="1"/>
  <c r="C1615" i="1"/>
  <c r="C1614" i="1"/>
  <c r="G1613" i="1"/>
  <c r="C1613" i="1"/>
  <c r="H1613" i="1" s="1"/>
  <c r="G1612" i="1"/>
  <c r="C1612" i="1"/>
  <c r="H1612" i="1" s="1"/>
  <c r="H1611" i="1"/>
  <c r="G1611" i="1"/>
  <c r="C1611" i="1"/>
  <c r="H1610" i="1"/>
  <c r="G1610" i="1"/>
  <c r="C1610" i="1"/>
  <c r="H1609" i="1"/>
  <c r="G1609" i="1"/>
  <c r="C1609" i="1"/>
  <c r="H1608" i="1"/>
  <c r="C1608" i="1"/>
  <c r="G1608" i="1" s="1"/>
  <c r="C1607" i="1"/>
  <c r="C1606" i="1"/>
  <c r="C1605" i="1"/>
  <c r="H1605" i="1" s="1"/>
  <c r="C1604" i="1"/>
  <c r="H1604" i="1" s="1"/>
  <c r="H1603" i="1"/>
  <c r="G1603" i="1"/>
  <c r="C1603" i="1"/>
  <c r="C1602" i="1"/>
  <c r="H1602" i="1" s="1"/>
  <c r="H1601" i="1"/>
  <c r="G1601" i="1"/>
  <c r="C1601" i="1"/>
  <c r="H1600" i="1"/>
  <c r="C1600" i="1"/>
  <c r="G1600" i="1" s="1"/>
  <c r="C1599" i="1"/>
  <c r="C1598" i="1"/>
  <c r="G1597" i="1"/>
  <c r="C1597" i="1"/>
  <c r="H1597" i="1" s="1"/>
  <c r="G1596" i="1"/>
  <c r="C1596" i="1"/>
  <c r="H1596" i="1" s="1"/>
  <c r="H1595" i="1"/>
  <c r="G1595" i="1"/>
  <c r="C1595" i="1"/>
  <c r="C1594" i="1"/>
  <c r="H1594" i="1" s="1"/>
  <c r="H1593" i="1"/>
  <c r="G1593" i="1"/>
  <c r="C1593" i="1"/>
  <c r="H1592" i="1"/>
  <c r="C1592" i="1"/>
  <c r="G1592" i="1" s="1"/>
  <c r="C1591" i="1"/>
  <c r="C1590" i="1"/>
  <c r="G1589" i="1"/>
  <c r="C1589" i="1"/>
  <c r="H1589" i="1" s="1"/>
  <c r="C1588" i="1"/>
  <c r="H1588" i="1" s="1"/>
  <c r="C1587" i="1"/>
  <c r="H1587" i="1" s="1"/>
  <c r="C1586" i="1"/>
  <c r="H1586" i="1" s="1"/>
  <c r="H1584" i="1"/>
  <c r="C1584" i="1"/>
  <c r="G1584" i="1" s="1"/>
  <c r="C1582" i="1"/>
  <c r="D1581" i="1"/>
  <c r="H1581" i="1" s="1"/>
  <c r="C1581" i="1"/>
  <c r="J1581" i="1" s="1"/>
  <c r="G1580" i="1"/>
  <c r="D1580" i="1"/>
  <c r="C1580" i="1"/>
  <c r="J1580" i="1" s="1"/>
  <c r="J1579" i="1"/>
  <c r="G1579" i="1"/>
  <c r="D1579" i="1"/>
  <c r="C1579" i="1"/>
  <c r="H1579" i="1" s="1"/>
  <c r="D1578" i="1"/>
  <c r="C1578" i="1"/>
  <c r="G1577" i="1"/>
  <c r="D1577" i="1"/>
  <c r="C1577" i="1"/>
  <c r="H1577" i="1" s="1"/>
  <c r="J1576" i="1"/>
  <c r="G1576" i="1"/>
  <c r="I1576" i="1" s="1"/>
  <c r="D1576" i="1"/>
  <c r="C1576" i="1"/>
  <c r="H1576" i="1" s="1"/>
  <c r="D1575" i="1"/>
  <c r="C1575" i="1"/>
  <c r="D1574" i="1"/>
  <c r="H1574" i="1" s="1"/>
  <c r="C1574" i="1"/>
  <c r="J1574" i="1" s="1"/>
  <c r="G1573" i="1"/>
  <c r="D1573" i="1"/>
  <c r="C1573" i="1"/>
  <c r="J1573" i="1" s="1"/>
  <c r="H1572" i="1"/>
  <c r="D1572" i="1"/>
  <c r="C1572" i="1"/>
  <c r="G1572" i="1" s="1"/>
  <c r="C1571" i="1"/>
  <c r="J1570" i="1"/>
  <c r="G1570" i="1"/>
  <c r="D1570" i="1"/>
  <c r="C1570" i="1"/>
  <c r="H1570" i="1" s="1"/>
  <c r="H1569" i="1"/>
  <c r="D1569" i="1"/>
  <c r="C1569" i="1"/>
  <c r="D1568" i="1"/>
  <c r="H1568" i="1" s="1"/>
  <c r="C1568" i="1"/>
  <c r="J1568" i="1" s="1"/>
  <c r="G1567" i="1"/>
  <c r="D1567" i="1"/>
  <c r="C1567" i="1"/>
  <c r="J1567" i="1" s="1"/>
  <c r="J1566" i="1"/>
  <c r="G1566" i="1"/>
  <c r="D1566" i="1"/>
  <c r="C1566" i="1"/>
  <c r="H1566" i="1" s="1"/>
  <c r="D1565" i="1"/>
  <c r="C1565" i="1"/>
  <c r="D1564" i="1"/>
  <c r="H1564" i="1" s="1"/>
  <c r="C1564" i="1"/>
  <c r="G1563" i="1"/>
  <c r="D1563" i="1"/>
  <c r="C1563" i="1"/>
  <c r="H1563" i="1" s="1"/>
  <c r="D1562" i="1"/>
  <c r="C1562" i="1"/>
  <c r="D1561" i="1"/>
  <c r="H1561" i="1" s="1"/>
  <c r="C1561" i="1"/>
  <c r="G1560" i="1"/>
  <c r="D1560" i="1"/>
  <c r="C1560" i="1"/>
  <c r="J1560" i="1" s="1"/>
  <c r="J1559" i="1"/>
  <c r="G1559" i="1"/>
  <c r="D1559" i="1"/>
  <c r="C1559" i="1"/>
  <c r="H1559" i="1" s="1"/>
  <c r="D1558" i="1"/>
  <c r="C1558" i="1"/>
  <c r="D1557" i="1"/>
  <c r="H1557" i="1" s="1"/>
  <c r="C1557" i="1"/>
  <c r="J1557" i="1" s="1"/>
  <c r="D1556" i="1"/>
  <c r="G1556" i="1" s="1"/>
  <c r="C1556" i="1"/>
  <c r="C1555" i="1"/>
  <c r="G1554" i="1"/>
  <c r="D1554" i="1"/>
  <c r="C1554" i="1"/>
  <c r="J1554" i="1" s="1"/>
  <c r="D1553" i="1"/>
  <c r="J1553" i="1" s="1"/>
  <c r="C1553" i="1"/>
  <c r="H1553" i="1" s="1"/>
  <c r="H1552" i="1"/>
  <c r="D1552" i="1"/>
  <c r="C1552" i="1"/>
  <c r="D1551" i="1"/>
  <c r="H1551" i="1" s="1"/>
  <c r="C1551" i="1"/>
  <c r="J1551" i="1" s="1"/>
  <c r="G1550" i="1"/>
  <c r="D1550" i="1"/>
  <c r="C1550" i="1"/>
  <c r="J1550" i="1" s="1"/>
  <c r="J1549" i="1"/>
  <c r="G1549" i="1"/>
  <c r="D1549" i="1"/>
  <c r="C1549" i="1"/>
  <c r="H1549" i="1" s="1"/>
  <c r="H1548" i="1"/>
  <c r="D1548" i="1"/>
  <c r="C1548" i="1"/>
  <c r="D1547" i="1"/>
  <c r="C1547" i="1"/>
  <c r="H1546" i="1"/>
  <c r="D1546" i="1"/>
  <c r="C1546" i="1"/>
  <c r="G1546" i="1" s="1"/>
  <c r="I1546" i="1" s="1"/>
  <c r="D1545" i="1"/>
  <c r="C1545" i="1"/>
  <c r="J1544" i="1"/>
  <c r="G1544" i="1"/>
  <c r="D1544" i="1"/>
  <c r="H1544" i="1" s="1"/>
  <c r="C1544" i="1"/>
  <c r="J1543" i="1"/>
  <c r="D1543" i="1"/>
  <c r="C1543" i="1"/>
  <c r="D1542" i="1"/>
  <c r="H1542" i="1" s="1"/>
  <c r="C1542" i="1"/>
  <c r="D1541" i="1"/>
  <c r="C1541" i="1"/>
  <c r="G1541" i="1" s="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G1516" i="1" s="1"/>
  <c r="D1515" i="1"/>
  <c r="C1515" i="1"/>
  <c r="D1514" i="1"/>
  <c r="C1514" i="1"/>
  <c r="G1514" i="1" s="1"/>
  <c r="D1513" i="1"/>
  <c r="C1513" i="1"/>
  <c r="D1512" i="1"/>
  <c r="C1512" i="1"/>
  <c r="G1512" i="1" s="1"/>
  <c r="D1511" i="1"/>
  <c r="C1511" i="1"/>
  <c r="D1509" i="1"/>
  <c r="C1509" i="1"/>
  <c r="H1508" i="1"/>
  <c r="D1508" i="1"/>
  <c r="C1508" i="1"/>
  <c r="G1508" i="1" s="1"/>
  <c r="D1507" i="1"/>
  <c r="C1507" i="1"/>
  <c r="D1506" i="1"/>
  <c r="C1506" i="1"/>
  <c r="G1506" i="1" s="1"/>
  <c r="D1505" i="1"/>
  <c r="C1505" i="1"/>
  <c r="D1504" i="1"/>
  <c r="C1504" i="1"/>
  <c r="G1504" i="1" s="1"/>
  <c r="D1503" i="1"/>
  <c r="C1503" i="1"/>
  <c r="D1502" i="1"/>
  <c r="C1502" i="1"/>
  <c r="G1502" i="1" s="1"/>
  <c r="D1501" i="1"/>
  <c r="C1501" i="1"/>
  <c r="H1500" i="1"/>
  <c r="D1500" i="1"/>
  <c r="C1500" i="1"/>
  <c r="G1500" i="1" s="1"/>
  <c r="D1499" i="1"/>
  <c r="C1499" i="1"/>
  <c r="D1498" i="1"/>
  <c r="C1498" i="1"/>
  <c r="H1498" i="1" s="1"/>
  <c r="D1497" i="1"/>
  <c r="C1497" i="1"/>
  <c r="H1496" i="1"/>
  <c r="G1496" i="1"/>
  <c r="D1496" i="1"/>
  <c r="C1496" i="1"/>
  <c r="D1495" i="1"/>
  <c r="C1495" i="1"/>
  <c r="D1494" i="1"/>
  <c r="C1494" i="1"/>
  <c r="H1494" i="1" s="1"/>
  <c r="D1493" i="1"/>
  <c r="C1493" i="1"/>
  <c r="G1492" i="1"/>
  <c r="D1492" i="1"/>
  <c r="C1492" i="1"/>
  <c r="H1492" i="1" s="1"/>
  <c r="D1491" i="1"/>
  <c r="C1491" i="1"/>
  <c r="D1490" i="1"/>
  <c r="C1490" i="1"/>
  <c r="H1490" i="1" s="1"/>
  <c r="D1489" i="1"/>
  <c r="H1489" i="1" s="1"/>
  <c r="C1489" i="1"/>
  <c r="H1488" i="1"/>
  <c r="G1488" i="1"/>
  <c r="D1488" i="1"/>
  <c r="C1488" i="1"/>
  <c r="H1487" i="1"/>
  <c r="D1487" i="1"/>
  <c r="G1487" i="1" s="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G1390" i="1" s="1"/>
  <c r="C1390" i="1"/>
  <c r="H1390" i="1" s="1"/>
  <c r="D1389" i="1"/>
  <c r="C1389" i="1"/>
  <c r="H1389" i="1" s="1"/>
  <c r="H1388" i="1"/>
  <c r="D1388" i="1"/>
  <c r="C1388" i="1"/>
  <c r="G1388" i="1" s="1"/>
  <c r="D1387" i="1"/>
  <c r="H1387" i="1" s="1"/>
  <c r="C1387" i="1"/>
  <c r="H1386" i="1"/>
  <c r="D1386" i="1"/>
  <c r="G1386" i="1" s="1"/>
  <c r="C1386" i="1"/>
  <c r="H1385" i="1"/>
  <c r="G1385" i="1"/>
  <c r="D1385" i="1"/>
  <c r="C1385" i="1"/>
  <c r="H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D1341" i="1"/>
  <c r="G1341" i="1" s="1"/>
  <c r="C1341" i="1"/>
  <c r="H1340" i="1"/>
  <c r="D1340" i="1"/>
  <c r="G1340" i="1" s="1"/>
  <c r="C1340" i="1"/>
  <c r="H1339" i="1"/>
  <c r="G1339" i="1"/>
  <c r="D1339" i="1"/>
  <c r="C1339" i="1"/>
  <c r="G1338"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H1317" i="1" s="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G1305" i="1" s="1"/>
  <c r="C1305" i="1"/>
  <c r="H1304" i="1"/>
  <c r="G1304" i="1"/>
  <c r="D1304" i="1"/>
  <c r="C1304" i="1"/>
  <c r="H1303" i="1"/>
  <c r="G1303" i="1"/>
  <c r="D1303" i="1"/>
  <c r="C1303" i="1"/>
  <c r="D1302" i="1"/>
  <c r="H1302" i="1" s="1"/>
  <c r="C1302" i="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C1291" i="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H1281" i="1"/>
  <c r="D1281" i="1"/>
  <c r="G1281" i="1" s="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G1267" i="1" s="1"/>
  <c r="C1267" i="1"/>
  <c r="D1266" i="1"/>
  <c r="C1266" i="1"/>
  <c r="H1266" i="1" s="1"/>
  <c r="D1265" i="1"/>
  <c r="G1265" i="1" s="1"/>
  <c r="C1265" i="1"/>
  <c r="D1263" i="1"/>
  <c r="H1263" i="1" s="1"/>
  <c r="C1263" i="1"/>
  <c r="D1262" i="1"/>
  <c r="G1262" i="1" s="1"/>
  <c r="C1262" i="1"/>
  <c r="D1261" i="1"/>
  <c r="C1261" i="1"/>
  <c r="H1261" i="1" s="1"/>
  <c r="C1260" i="1"/>
  <c r="D1258" i="1"/>
  <c r="G1258" i="1" s="1"/>
  <c r="C1258" i="1"/>
  <c r="H1257" i="1"/>
  <c r="G1257" i="1"/>
  <c r="D1257" i="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3" i="1" s="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G1169" i="1" s="1"/>
  <c r="C1169" i="1"/>
  <c r="H1168" i="1"/>
  <c r="G1168" i="1"/>
  <c r="D1168" i="1"/>
  <c r="C1168" i="1"/>
  <c r="D1167" i="1"/>
  <c r="H1167" i="1" s="1"/>
  <c r="C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H1030" i="1"/>
  <c r="G1030" i="1"/>
  <c r="D1030" i="1"/>
  <c r="C1030" i="1"/>
  <c r="H1029" i="1"/>
  <c r="G1029" i="1"/>
  <c r="D1029" i="1"/>
  <c r="C1029" i="1"/>
  <c r="H1028" i="1"/>
  <c r="G1028" i="1"/>
  <c r="D1028" i="1"/>
  <c r="C1028" i="1"/>
  <c r="H1027" i="1"/>
  <c r="D1027" i="1"/>
  <c r="G1027" i="1" s="1"/>
  <c r="C1027" i="1"/>
  <c r="D1026" i="1"/>
  <c r="H1026" i="1" s="1"/>
  <c r="C1026" i="1"/>
  <c r="H1025" i="1"/>
  <c r="G1025" i="1"/>
  <c r="D1025" i="1"/>
  <c r="C1025" i="1"/>
  <c r="C1024" i="1"/>
  <c r="H1023" i="1"/>
  <c r="G1023" i="1"/>
  <c r="D1023" i="1"/>
  <c r="C1023" i="1"/>
  <c r="D1022" i="1"/>
  <c r="G1022" i="1" s="1"/>
  <c r="C1022" i="1"/>
  <c r="H1021" i="1"/>
  <c r="G1021" i="1"/>
  <c r="D1021" i="1"/>
  <c r="C1021" i="1"/>
  <c r="H1020" i="1"/>
  <c r="G1020" i="1"/>
  <c r="D1020" i="1"/>
  <c r="C1020" i="1"/>
  <c r="H1019" i="1"/>
  <c r="G1019" i="1"/>
  <c r="D1019" i="1"/>
  <c r="C1019"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D729" i="1"/>
  <c r="H729" i="1" s="1"/>
  <c r="C729" i="1"/>
  <c r="H728" i="1"/>
  <c r="G728" i="1"/>
  <c r="D728" i="1"/>
  <c r="C728" i="1"/>
  <c r="D727" i="1"/>
  <c r="G727" i="1" s="1"/>
  <c r="C727"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C649" i="1"/>
  <c r="D648" i="1"/>
  <c r="G648" i="1" s="1"/>
  <c r="C648" i="1"/>
  <c r="D647" i="1"/>
  <c r="H647" i="1" s="1"/>
  <c r="C647" i="1"/>
  <c r="D646" i="1"/>
  <c r="H646" i="1" s="1"/>
  <c r="C646" i="1"/>
  <c r="D645" i="1"/>
  <c r="H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C423" i="1"/>
  <c r="C422" i="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D376" i="1"/>
  <c r="G376" i="1" s="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D181" i="1"/>
  <c r="H181" i="1" s="1"/>
  <c r="C181" i="1"/>
  <c r="D180" i="1"/>
  <c r="H180" i="1" s="1"/>
  <c r="C180" i="1"/>
  <c r="D179" i="1"/>
  <c r="G179" i="1" s="1"/>
  <c r="C179" i="1"/>
  <c r="H178" i="1"/>
  <c r="D178" i="1"/>
  <c r="G178" i="1" s="1"/>
  <c r="C178" i="1"/>
  <c r="H177" i="1"/>
  <c r="G177" i="1"/>
  <c r="D177" i="1"/>
  <c r="C177" i="1"/>
  <c r="D176" i="1"/>
  <c r="H176" i="1" s="1"/>
  <c r="C176" i="1"/>
  <c r="D175" i="1"/>
  <c r="H175" i="1" s="1"/>
  <c r="C175" i="1"/>
  <c r="C174" i="1"/>
  <c r="H173" i="1"/>
  <c r="G173" i="1"/>
  <c r="D173" i="1"/>
  <c r="C173" i="1"/>
  <c r="H172" i="1"/>
  <c r="G172" i="1"/>
  <c r="D172" i="1"/>
  <c r="C172" i="1"/>
  <c r="D171" i="1"/>
  <c r="G171" i="1" s="1"/>
  <c r="C171" i="1"/>
  <c r="H170" i="1"/>
  <c r="G170" i="1"/>
  <c r="D170" i="1"/>
  <c r="C170" i="1"/>
  <c r="H169" i="1"/>
  <c r="G169" i="1"/>
  <c r="D169" i="1"/>
  <c r="C169" i="1"/>
  <c r="H168" i="1"/>
  <c r="G168" i="1"/>
  <c r="D168" i="1"/>
  <c r="C168" i="1"/>
  <c r="D167" i="1"/>
  <c r="H167" i="1" s="1"/>
  <c r="C167" i="1"/>
  <c r="C166" i="1"/>
  <c r="D165" i="1"/>
  <c r="H165" i="1" s="1"/>
  <c r="C165" i="1"/>
  <c r="H164" i="1"/>
  <c r="G164" i="1"/>
  <c r="D164" i="1"/>
  <c r="C164" i="1"/>
  <c r="D163" i="1"/>
  <c r="H163" i="1" s="1"/>
  <c r="C163" i="1"/>
  <c r="H162" i="1"/>
  <c r="D162" i="1"/>
  <c r="G162" i="1" s="1"/>
  <c r="C162" i="1"/>
  <c r="C161" i="1"/>
  <c r="C160" i="1"/>
  <c r="H159" i="1"/>
  <c r="G159" i="1"/>
  <c r="D159" i="1"/>
  <c r="C159" i="1"/>
  <c r="H158" i="1"/>
  <c r="G158" i="1"/>
  <c r="D158" i="1"/>
  <c r="C158" i="1"/>
  <c r="H157" i="1"/>
  <c r="G157" i="1"/>
  <c r="D157" i="1"/>
  <c r="C157" i="1"/>
  <c r="H156" i="1"/>
  <c r="G156" i="1"/>
  <c r="D156" i="1"/>
  <c r="C156" i="1"/>
  <c r="D155" i="1"/>
  <c r="G155" i="1" s="1"/>
  <c r="C155" i="1"/>
  <c r="H154" i="1"/>
  <c r="G154" i="1"/>
  <c r="D154" i="1"/>
  <c r="C154" i="1"/>
  <c r="H153" i="1"/>
  <c r="G153" i="1"/>
  <c r="D153" i="1"/>
  <c r="C153" i="1"/>
  <c r="H152" i="1"/>
  <c r="G152" i="1"/>
  <c r="D152" i="1"/>
  <c r="C152" i="1"/>
  <c r="D151" i="1"/>
  <c r="H151" i="1" s="1"/>
  <c r="C151" i="1"/>
  <c r="H150" i="1"/>
  <c r="G150" i="1"/>
  <c r="D150" i="1"/>
  <c r="C150" i="1"/>
  <c r="D149" i="1"/>
  <c r="G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C131" i="1"/>
  <c r="C130" i="1"/>
  <c r="H129" i="1"/>
  <c r="G129" i="1"/>
  <c r="D129" i="1"/>
  <c r="C129" i="1"/>
  <c r="H128" i="1"/>
  <c r="G128" i="1"/>
  <c r="D128" i="1"/>
  <c r="C128" i="1"/>
  <c r="H127" i="1"/>
  <c r="G127" i="1"/>
  <c r="D127" i="1"/>
  <c r="C127" i="1"/>
  <c r="H126" i="1"/>
  <c r="G126" i="1"/>
  <c r="D126" i="1"/>
  <c r="C126"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2" i="9" l="1"/>
  <c r="B322" i="9" s="1"/>
  <c r="G1542" i="1"/>
  <c r="H1558" i="1"/>
  <c r="H1556" i="1"/>
  <c r="G1553" i="1"/>
  <c r="I1553" i="1" s="1"/>
  <c r="G1311" i="1"/>
  <c r="G1389" i="1"/>
  <c r="G1387" i="1"/>
  <c r="G1384" i="1"/>
  <c r="C1278" i="1"/>
  <c r="H1291" i="1"/>
  <c r="G1266" i="1"/>
  <c r="F260" i="5"/>
  <c r="D255" i="5"/>
  <c r="E303" i="9"/>
  <c r="B303" i="9" s="1"/>
  <c r="G1261" i="1"/>
  <c r="H1260" i="1"/>
  <c r="G1203" i="1"/>
  <c r="F197" i="5"/>
  <c r="E335" i="9"/>
  <c r="B335" i="9" s="1"/>
  <c r="E31" i="9"/>
  <c r="B31" i="9" s="1"/>
  <c r="E307" i="9"/>
  <c r="B307" i="9" s="1"/>
  <c r="E324" i="9"/>
  <c r="B324" i="9" s="1"/>
  <c r="E326" i="9"/>
  <c r="B326" i="9" s="1"/>
  <c r="E320" i="9"/>
  <c r="B320" i="9" s="1"/>
  <c r="E329" i="9"/>
  <c r="B329" i="9" s="1"/>
  <c r="H1262" i="1"/>
  <c r="H1265" i="1"/>
  <c r="H1267" i="1"/>
  <c r="G1317" i="1"/>
  <c r="H1305" i="1"/>
  <c r="G1306" i="1"/>
  <c r="G1263" i="1"/>
  <c r="F256" i="5"/>
  <c r="E304" i="9"/>
  <c r="B304" i="9" s="1"/>
  <c r="G636" i="1"/>
  <c r="G635" i="1"/>
  <c r="G1342" i="1"/>
  <c r="G1636" i="1"/>
  <c r="H1681" i="1"/>
  <c r="H1673" i="1"/>
  <c r="G1670" i="1"/>
  <c r="H1669" i="1"/>
  <c r="H1634" i="1"/>
  <c r="G1634" i="1"/>
  <c r="G1635" i="1"/>
  <c r="G1604" i="1"/>
  <c r="G1602" i="1"/>
  <c r="G1605" i="1"/>
  <c r="G1594" i="1"/>
  <c r="G1588" i="1"/>
  <c r="C1585" i="1"/>
  <c r="H1585" i="1" s="1"/>
  <c r="G1587" i="1"/>
  <c r="G1586" i="1"/>
  <c r="G1585" i="1"/>
  <c r="G653" i="1"/>
  <c r="E313" i="9"/>
  <c r="B313" i="9" s="1"/>
  <c r="D1301" i="1"/>
  <c r="F297" i="5"/>
  <c r="G1300" i="1"/>
  <c r="G1302" i="1"/>
  <c r="G1291" i="1"/>
  <c r="H1278" i="1"/>
  <c r="G1278" i="1"/>
  <c r="D1264" i="1"/>
  <c r="E255" i="5"/>
  <c r="D1259" i="1" s="1"/>
  <c r="G1260" i="1"/>
  <c r="H1258" i="1"/>
  <c r="H1256" i="1"/>
  <c r="G1256" i="1"/>
  <c r="D1201" i="1"/>
  <c r="G1184" i="1"/>
  <c r="H1169" i="1"/>
  <c r="G1167" i="1"/>
  <c r="G1165" i="1"/>
  <c r="G1087" i="1"/>
  <c r="G1075" i="1"/>
  <c r="G1085" i="1"/>
  <c r="F70" i="5"/>
  <c r="H1057" i="1"/>
  <c r="H1059" i="1"/>
  <c r="E311" i="9"/>
  <c r="B311" i="9" s="1"/>
  <c r="E36" i="9"/>
  <c r="B36" i="9" s="1"/>
  <c r="E327" i="9"/>
  <c r="B327" i="9" s="1"/>
  <c r="E37" i="9"/>
  <c r="B37" i="9" s="1"/>
  <c r="F236" i="9"/>
  <c r="B236" i="9" s="1"/>
  <c r="E312" i="9"/>
  <c r="B312" i="9" s="1"/>
  <c r="G1033" i="1"/>
  <c r="G1031" i="1"/>
  <c r="D1024" i="1"/>
  <c r="G1024" i="1" s="1"/>
  <c r="G1026" i="1"/>
  <c r="H1024" i="1"/>
  <c r="H1022" i="1"/>
  <c r="H1018" i="1"/>
  <c r="G1018" i="1"/>
  <c r="F13" i="5"/>
  <c r="G651" i="1"/>
  <c r="E26" i="9"/>
  <c r="B26" i="9" s="1"/>
  <c r="H648" i="1"/>
  <c r="G647" i="1"/>
  <c r="D649" i="1"/>
  <c r="H649" i="1" s="1"/>
  <c r="G649" i="1"/>
  <c r="G646" i="1"/>
  <c r="G645" i="1"/>
  <c r="G415" i="1"/>
  <c r="G381" i="1"/>
  <c r="H374" i="1"/>
  <c r="H375" i="1"/>
  <c r="E360" i="4"/>
  <c r="D355" i="1" s="1"/>
  <c r="G301" i="1"/>
  <c r="G423" i="1"/>
  <c r="H423" i="1"/>
  <c r="G300" i="1"/>
  <c r="F428" i="4"/>
  <c r="H421" i="1"/>
  <c r="G421" i="1"/>
  <c r="G298" i="1"/>
  <c r="G422" i="1"/>
  <c r="F426" i="4"/>
  <c r="E648" i="4"/>
  <c r="D642" i="1" s="1"/>
  <c r="F239" i="9"/>
  <c r="G732" i="1"/>
  <c r="G729" i="1"/>
  <c r="H727" i="1"/>
  <c r="E49" i="9"/>
  <c r="B49" i="9" s="1"/>
  <c r="H726" i="1"/>
  <c r="G213" i="1"/>
  <c r="G212" i="1"/>
  <c r="G197" i="1"/>
  <c r="F194" i="4"/>
  <c r="G190" i="1"/>
  <c r="G192" i="1"/>
  <c r="F240" i="9"/>
  <c r="B240" i="9" s="1"/>
  <c r="H182" i="1"/>
  <c r="G181" i="1"/>
  <c r="B239" i="9"/>
  <c r="G180" i="1"/>
  <c r="H179" i="1"/>
  <c r="G176" i="1"/>
  <c r="G174" i="1"/>
  <c r="H174" i="1"/>
  <c r="F178" i="4"/>
  <c r="G175" i="1"/>
  <c r="H171" i="1"/>
  <c r="H166" i="1"/>
  <c r="G166" i="1"/>
  <c r="F170" i="4"/>
  <c r="G167" i="1"/>
  <c r="E164" i="4"/>
  <c r="D160" i="1" s="1"/>
  <c r="H160" i="1" s="1"/>
  <c r="G165" i="1"/>
  <c r="G163" i="1"/>
  <c r="D161" i="1"/>
  <c r="F165" i="4"/>
  <c r="H155" i="1"/>
  <c r="G151" i="1"/>
  <c r="H149" i="1"/>
  <c r="F154" i="4"/>
  <c r="H717" i="1"/>
  <c r="H130" i="1"/>
  <c r="G130" i="1"/>
  <c r="G132" i="1"/>
  <c r="D131" i="1"/>
  <c r="G125" i="1"/>
  <c r="E125" i="4"/>
  <c r="D121" i="1" s="1"/>
  <c r="G108" i="1"/>
  <c r="E106" i="4"/>
  <c r="D102" i="1" s="1"/>
  <c r="F68" i="4"/>
  <c r="H336" i="1"/>
  <c r="G336" i="1"/>
  <c r="G1495" i="1"/>
  <c r="H1495" i="1"/>
  <c r="G1507" i="1"/>
  <c r="H1507" i="1"/>
  <c r="G1517" i="1"/>
  <c r="H1517" i="1"/>
  <c r="G1521" i="1"/>
  <c r="H1521" i="1"/>
  <c r="H1526" i="1"/>
  <c r="G1526" i="1"/>
  <c r="H1530" i="1"/>
  <c r="G1530" i="1"/>
  <c r="H1534" i="1"/>
  <c r="G1534" i="1"/>
  <c r="J1548" i="1"/>
  <c r="G1548" i="1"/>
  <c r="I1548" i="1" s="1"/>
  <c r="H1571" i="1"/>
  <c r="H1655" i="1"/>
  <c r="G1655" i="1"/>
  <c r="F309" i="4"/>
  <c r="D308" i="4"/>
  <c r="E321" i="4"/>
  <c r="D316" i="1" s="1"/>
  <c r="H1650" i="1"/>
  <c r="G1650" i="1"/>
  <c r="C258" i="1"/>
  <c r="G1490" i="1"/>
  <c r="G1498" i="1"/>
  <c r="G1501" i="1"/>
  <c r="H1501" i="1"/>
  <c r="H1504" i="1"/>
  <c r="G1511" i="1"/>
  <c r="H1511" i="1"/>
  <c r="H1514" i="1"/>
  <c r="H1518" i="1"/>
  <c r="G1518" i="1"/>
  <c r="H1522" i="1"/>
  <c r="G1522" i="1"/>
  <c r="H1543" i="1"/>
  <c r="G1543" i="1"/>
  <c r="G1545" i="1"/>
  <c r="J1545" i="1"/>
  <c r="H1545" i="1"/>
  <c r="I1566" i="1"/>
  <c r="J1569" i="1"/>
  <c r="G1569" i="1"/>
  <c r="I1569" i="1" s="1"/>
  <c r="I1579" i="1"/>
  <c r="G1582" i="1"/>
  <c r="H1582" i="1"/>
  <c r="E308" i="4"/>
  <c r="H315" i="9"/>
  <c r="H316" i="9"/>
  <c r="E147" i="5"/>
  <c r="D1152" i="1" s="1"/>
  <c r="G1533" i="1"/>
  <c r="H1533" i="1"/>
  <c r="D246" i="1"/>
  <c r="G1493" i="1"/>
  <c r="H1493" i="1"/>
  <c r="J1561" i="1"/>
  <c r="J1564" i="1"/>
  <c r="J1575" i="1"/>
  <c r="G1575" i="1"/>
  <c r="H1583" i="1"/>
  <c r="G1583" i="1"/>
  <c r="G1590" i="1"/>
  <c r="H1590" i="1"/>
  <c r="G1630" i="1"/>
  <c r="H1630" i="1"/>
  <c r="G1638" i="1"/>
  <c r="H1638" i="1"/>
  <c r="G1675" i="1"/>
  <c r="H1675" i="1"/>
  <c r="G1505" i="1"/>
  <c r="H1505" i="1"/>
  <c r="G1515" i="1"/>
  <c r="H1515" i="1"/>
  <c r="G1527" i="1"/>
  <c r="H1527" i="1"/>
  <c r="G1531" i="1"/>
  <c r="H1531" i="1"/>
  <c r="G1535" i="1"/>
  <c r="H1535" i="1"/>
  <c r="H1591" i="1"/>
  <c r="G1591" i="1"/>
  <c r="G1598" i="1"/>
  <c r="H1598" i="1"/>
  <c r="H1631" i="1"/>
  <c r="G1631" i="1"/>
  <c r="H1639" i="1"/>
  <c r="G1639" i="1"/>
  <c r="G1646" i="1"/>
  <c r="H1646" i="1"/>
  <c r="H1676" i="1"/>
  <c r="G1676" i="1"/>
  <c r="H24" i="9"/>
  <c r="G24" i="9"/>
  <c r="F153" i="4"/>
  <c r="I27" i="3"/>
  <c r="D51" i="8"/>
  <c r="C1654" i="1"/>
  <c r="G1491" i="1"/>
  <c r="H1491" i="1"/>
  <c r="G1499" i="1"/>
  <c r="H1499" i="1"/>
  <c r="H1502" i="1"/>
  <c r="H1512" i="1"/>
  <c r="G1519" i="1"/>
  <c r="H1519" i="1"/>
  <c r="G1523" i="1"/>
  <c r="H1523" i="1"/>
  <c r="H1528" i="1"/>
  <c r="G1528" i="1"/>
  <c r="H1532" i="1"/>
  <c r="G1532" i="1"/>
  <c r="H1536" i="1"/>
  <c r="G1536" i="1"/>
  <c r="J1541" i="1"/>
  <c r="H1541" i="1"/>
  <c r="I1541" i="1" s="1"/>
  <c r="I1559" i="1"/>
  <c r="J1562" i="1"/>
  <c r="G1562" i="1"/>
  <c r="I1562" i="1" s="1"/>
  <c r="J1565" i="1"/>
  <c r="G1565" i="1"/>
  <c r="H1575" i="1"/>
  <c r="J1578" i="1"/>
  <c r="G1578" i="1"/>
  <c r="H1599" i="1"/>
  <c r="G1599" i="1"/>
  <c r="G1606" i="1"/>
  <c r="H1606" i="1"/>
  <c r="H1623" i="1"/>
  <c r="G1623" i="1"/>
  <c r="H1647" i="1"/>
  <c r="G1647" i="1"/>
  <c r="H156" i="9"/>
  <c r="E156" i="9" s="1"/>
  <c r="B156" i="9" s="1"/>
  <c r="E597" i="4"/>
  <c r="D591" i="1" s="1"/>
  <c r="E6" i="7"/>
  <c r="D1540" i="1"/>
  <c r="H1540" i="1" s="1"/>
  <c r="I35" i="3"/>
  <c r="D1571" i="1"/>
  <c r="G1571" i="1" s="1"/>
  <c r="J1558" i="1"/>
  <c r="G1558" i="1"/>
  <c r="I1558" i="1" s="1"/>
  <c r="C269" i="1"/>
  <c r="G1494" i="1"/>
  <c r="G1509" i="1"/>
  <c r="H1509" i="1"/>
  <c r="H1520" i="1"/>
  <c r="G1520" i="1"/>
  <c r="H1524" i="1"/>
  <c r="G1524" i="1"/>
  <c r="I1549" i="1"/>
  <c r="J1552" i="1"/>
  <c r="G1552" i="1"/>
  <c r="I1552" i="1" s="1"/>
  <c r="H1607" i="1"/>
  <c r="G1607" i="1"/>
  <c r="G1614" i="1"/>
  <c r="H1614" i="1"/>
  <c r="H1658" i="1"/>
  <c r="G1658" i="1"/>
  <c r="G1665" i="1"/>
  <c r="H1665" i="1"/>
  <c r="H336" i="9"/>
  <c r="E177" i="5"/>
  <c r="G1529" i="1"/>
  <c r="H1529" i="1"/>
  <c r="G1489" i="1"/>
  <c r="G1497" i="1"/>
  <c r="H1497" i="1"/>
  <c r="G1503" i="1"/>
  <c r="H1503" i="1"/>
  <c r="H1506" i="1"/>
  <c r="G1513" i="1"/>
  <c r="H1513" i="1"/>
  <c r="H1516" i="1"/>
  <c r="I1542" i="1"/>
  <c r="I1544" i="1"/>
  <c r="J1547" i="1"/>
  <c r="H1547" i="1"/>
  <c r="G1547" i="1"/>
  <c r="H1562" i="1"/>
  <c r="H1565" i="1"/>
  <c r="I1570" i="1"/>
  <c r="H1578" i="1"/>
  <c r="H1615" i="1"/>
  <c r="G1615" i="1"/>
  <c r="G1649" i="1"/>
  <c r="H1649" i="1"/>
  <c r="H1666" i="1"/>
  <c r="G1666" i="1"/>
  <c r="E535" i="4"/>
  <c r="F129" i="6"/>
  <c r="C1525" i="1"/>
  <c r="J1542" i="1"/>
  <c r="J1546" i="1"/>
  <c r="H1679" i="1"/>
  <c r="G1679" i="1"/>
  <c r="D82" i="4"/>
  <c r="D535" i="4"/>
  <c r="F536" i="4"/>
  <c r="G315" i="9"/>
  <c r="G316" i="9"/>
  <c r="D147" i="5"/>
  <c r="D178" i="5"/>
  <c r="F186" i="5"/>
  <c r="F5" i="6"/>
  <c r="H33" i="3"/>
  <c r="B41" i="9"/>
  <c r="G175" i="9"/>
  <c r="E175" i="9" s="1"/>
  <c r="B175" i="9" s="1"/>
  <c r="G180" i="9"/>
  <c r="E180" i="9" s="1"/>
  <c r="B18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17" i="9"/>
  <c r="E217" i="9" s="1"/>
  <c r="B217" i="9" s="1"/>
  <c r="G223" i="9"/>
  <c r="E223" i="9" s="1"/>
  <c r="B223" i="9" s="1"/>
  <c r="L207" i="9"/>
  <c r="F207" i="9" s="1"/>
  <c r="G204" i="9"/>
  <c r="E204" i="9" s="1"/>
  <c r="B204" i="9" s="1"/>
  <c r="G196" i="9"/>
  <c r="E196" i="9" s="1"/>
  <c r="B196" i="9" s="1"/>
  <c r="G188" i="9"/>
  <c r="E188" i="9" s="1"/>
  <c r="B188" i="9" s="1"/>
  <c r="H180" i="9"/>
  <c r="G177" i="9"/>
  <c r="E177" i="9" s="1"/>
  <c r="B177" i="9" s="1"/>
  <c r="G174" i="9"/>
  <c r="E174" i="9" s="1"/>
  <c r="B174" i="9" s="1"/>
  <c r="G310" i="9"/>
  <c r="G213" i="9"/>
  <c r="E213" i="9" s="1"/>
  <c r="B213" i="9" s="1"/>
  <c r="M228" i="9"/>
  <c r="G219" i="9"/>
  <c r="E219" i="9" s="1"/>
  <c r="B219" i="9" s="1"/>
  <c r="G206" i="9"/>
  <c r="E206" i="9" s="1"/>
  <c r="B206" i="9" s="1"/>
  <c r="G198" i="9"/>
  <c r="E198" i="9" s="1"/>
  <c r="B198" i="9" s="1"/>
  <c r="G300" i="9"/>
  <c r="E300" i="9" s="1"/>
  <c r="B300" i="9" s="1"/>
  <c r="G225" i="9"/>
  <c r="E225" i="9" s="1"/>
  <c r="B225" i="9" s="1"/>
  <c r="G209" i="9"/>
  <c r="E209" i="9" s="1"/>
  <c r="B209" i="9" s="1"/>
  <c r="G179" i="9"/>
  <c r="E179" i="9" s="1"/>
  <c r="B179" i="9" s="1"/>
  <c r="G176" i="9"/>
  <c r="E176" i="9" s="1"/>
  <c r="B176" i="9" s="1"/>
  <c r="H309" i="9"/>
  <c r="G215" i="9"/>
  <c r="E215" i="9" s="1"/>
  <c r="B215" i="9" s="1"/>
  <c r="G200" i="9"/>
  <c r="E200" i="9" s="1"/>
  <c r="B200" i="9" s="1"/>
  <c r="G192" i="9"/>
  <c r="E192" i="9" s="1"/>
  <c r="B192" i="9" s="1"/>
  <c r="G184" i="9"/>
  <c r="E184" i="9" s="1"/>
  <c r="B184" i="9" s="1"/>
  <c r="G309" i="9"/>
  <c r="E309" i="9" s="1"/>
  <c r="B309" i="9" s="1"/>
  <c r="G202" i="9"/>
  <c r="E202" i="9" s="1"/>
  <c r="B202" i="9" s="1"/>
  <c r="G182" i="9"/>
  <c r="E182" i="9" s="1"/>
  <c r="B182" i="9" s="1"/>
  <c r="G178" i="9"/>
  <c r="E178" i="9" s="1"/>
  <c r="B178" i="9" s="1"/>
  <c r="I10" i="9"/>
  <c r="G190" i="9"/>
  <c r="E190" i="9" s="1"/>
  <c r="B190" i="9" s="1"/>
  <c r="G186" i="9"/>
  <c r="E186" i="9" s="1"/>
  <c r="B186" i="9" s="1"/>
  <c r="G302" i="9"/>
  <c r="E302" i="9" s="1"/>
  <c r="B302" i="9" s="1"/>
  <c r="G211" i="9"/>
  <c r="E211" i="9" s="1"/>
  <c r="B211" i="9" s="1"/>
  <c r="G221" i="9"/>
  <c r="E221" i="9" s="1"/>
  <c r="B221" i="9" s="1"/>
  <c r="G1551" i="1"/>
  <c r="I1551" i="1" s="1"/>
  <c r="G1557" i="1"/>
  <c r="I1557" i="1" s="1"/>
  <c r="G1561" i="1"/>
  <c r="I1561" i="1" s="1"/>
  <c r="G1564" i="1"/>
  <c r="I1564" i="1" s="1"/>
  <c r="G1568" i="1"/>
  <c r="I1568" i="1" s="1"/>
  <c r="G1574" i="1"/>
  <c r="I1574" i="1" s="1"/>
  <c r="G1581" i="1"/>
  <c r="I1581" i="1" s="1"/>
  <c r="F7" i="4"/>
  <c r="E82" i="4"/>
  <c r="D78" i="1" s="1"/>
  <c r="F134" i="4"/>
  <c r="F322" i="4"/>
  <c r="E571" i="4"/>
  <c r="D565" i="1" s="1"/>
  <c r="F607" i="4"/>
  <c r="G314" i="9"/>
  <c r="E314" i="9" s="1"/>
  <c r="B314" i="9" s="1"/>
  <c r="D88" i="5"/>
  <c r="F89" i="5"/>
  <c r="F150" i="5"/>
  <c r="D49" i="4"/>
  <c r="D140" i="4"/>
  <c r="F141" i="4"/>
  <c r="H314" i="9"/>
  <c r="E88" i="5"/>
  <c r="G1648" i="1"/>
  <c r="G1657" i="1"/>
  <c r="E49" i="4"/>
  <c r="D45" i="1" s="1"/>
  <c r="F135" i="4"/>
  <c r="D430" i="4"/>
  <c r="D12" i="5"/>
  <c r="F71" i="5"/>
  <c r="F252" i="5"/>
  <c r="D44" i="8"/>
  <c r="B71" i="9"/>
  <c r="H1550" i="1"/>
  <c r="I1550" i="1" s="1"/>
  <c r="H1554" i="1"/>
  <c r="I1554" i="1" s="1"/>
  <c r="H1560" i="1"/>
  <c r="I1560" i="1" s="1"/>
  <c r="H1567" i="1"/>
  <c r="I1567" i="1" s="1"/>
  <c r="H1573" i="1"/>
  <c r="I1573" i="1" s="1"/>
  <c r="H1580" i="1"/>
  <c r="I1580" i="1" s="1"/>
  <c r="F50" i="4"/>
  <c r="D230" i="4"/>
  <c r="F231" i="4"/>
  <c r="E647" i="4"/>
  <c r="D641" i="1" s="1"/>
  <c r="D522" i="4"/>
  <c r="F523" i="4"/>
  <c r="E12" i="5"/>
  <c r="D1017" i="1" s="1"/>
  <c r="D203" i="5"/>
  <c r="F204" i="5"/>
  <c r="D89" i="6"/>
  <c r="E22" i="7"/>
  <c r="B44" i="9"/>
  <c r="F106" i="4"/>
  <c r="E202" i="4"/>
  <c r="D198" i="1" s="1"/>
  <c r="F216" i="4"/>
  <c r="D373" i="4"/>
  <c r="F431" i="4"/>
  <c r="D219" i="5"/>
  <c r="D114" i="6"/>
  <c r="E57" i="9"/>
  <c r="B57" i="9" s="1"/>
  <c r="G194" i="9"/>
  <c r="E194" i="9" s="1"/>
  <c r="B194" i="9" s="1"/>
  <c r="B287" i="9"/>
  <c r="D125" i="4"/>
  <c r="F126" i="4"/>
  <c r="D629" i="4"/>
  <c r="F630" i="4"/>
  <c r="D35" i="6"/>
  <c r="F36" i="6"/>
  <c r="E114" i="6"/>
  <c r="E53" i="9"/>
  <c r="B53" i="9" s="1"/>
  <c r="B67" i="9"/>
  <c r="B271" i="9"/>
  <c r="G1674" i="1"/>
  <c r="G1682" i="1"/>
  <c r="E337" i="9"/>
  <c r="B337" i="9" s="1"/>
  <c r="B63" i="9"/>
  <c r="B77" i="9"/>
  <c r="B279" i="9"/>
  <c r="B85" i="9"/>
  <c r="B282" i="9"/>
  <c r="E296" i="9"/>
  <c r="B296" i="9" s="1"/>
  <c r="E61" i="9"/>
  <c r="B61" i="9" s="1"/>
  <c r="B93" i="9"/>
  <c r="B242" i="9"/>
  <c r="B263" i="9"/>
  <c r="E101" i="9"/>
  <c r="B101" i="9" s="1"/>
  <c r="B319" i="9"/>
  <c r="E105" i="9"/>
  <c r="B105" i="9" s="1"/>
  <c r="E109" i="9"/>
  <c r="B109" i="9" s="1"/>
  <c r="E157" i="9"/>
  <c r="B157" i="9" s="1"/>
  <c r="E161" i="9"/>
  <c r="B161" i="9" s="1"/>
  <c r="E169" i="9"/>
  <c r="B169" i="9" s="1"/>
  <c r="E173" i="9"/>
  <c r="B173" i="9" s="1"/>
  <c r="E321" i="9"/>
  <c r="B321" i="9" s="1"/>
  <c r="B102" i="9"/>
  <c r="B237" i="9"/>
  <c r="B243" i="9"/>
  <c r="B245" i="9"/>
  <c r="B251" i="9"/>
  <c r="B253" i="9"/>
  <c r="B261" i="9"/>
  <c r="B269" i="9"/>
  <c r="B275" i="9"/>
  <c r="B277" i="9"/>
  <c r="B283" i="9"/>
  <c r="B285" i="9"/>
  <c r="B110" i="9"/>
  <c r="B158" i="9"/>
  <c r="B166" i="9"/>
  <c r="B233" i="9"/>
  <c r="F235" i="9"/>
  <c r="B235" i="9" s="1"/>
  <c r="B241" i="9"/>
  <c r="F243" i="9"/>
  <c r="B249" i="9"/>
  <c r="F251" i="9"/>
  <c r="B257" i="9"/>
  <c r="F259" i="9"/>
  <c r="B259" i="9" s="1"/>
  <c r="B265" i="9"/>
  <c r="F267" i="9"/>
  <c r="B267" i="9" s="1"/>
  <c r="B273" i="9"/>
  <c r="F275" i="9"/>
  <c r="B281" i="9"/>
  <c r="F283" i="9"/>
  <c r="B289" i="9"/>
  <c r="F291" i="9"/>
  <c r="B291" i="9" s="1"/>
  <c r="B75" i="9"/>
  <c r="B83" i="9"/>
  <c r="B91" i="9"/>
  <c r="F298" i="9"/>
  <c r="B207" i="9" l="1"/>
  <c r="F255" i="5"/>
  <c r="C1259" i="1"/>
  <c r="D251" i="5"/>
  <c r="E251" i="5"/>
  <c r="F251" i="5" s="1"/>
  <c r="H19" i="9"/>
  <c r="E19" i="9" s="1"/>
  <c r="B19" i="9" s="1"/>
  <c r="E24" i="9"/>
  <c r="E310" i="9"/>
  <c r="B310" i="9" s="1"/>
  <c r="H1301" i="1"/>
  <c r="G1301" i="1"/>
  <c r="G1259" i="1"/>
  <c r="H1259" i="1"/>
  <c r="H1264" i="1"/>
  <c r="G1264" i="1"/>
  <c r="G1201" i="1"/>
  <c r="H1201" i="1"/>
  <c r="E316" i="9"/>
  <c r="B316" i="9" s="1"/>
  <c r="E315" i="9"/>
  <c r="B315" i="9" s="1"/>
  <c r="E7" i="5"/>
  <c r="I22" i="3" s="1"/>
  <c r="H642" i="1"/>
  <c r="G642" i="1"/>
  <c r="G160" i="1"/>
  <c r="F164" i="4"/>
  <c r="H161" i="1"/>
  <c r="G161" i="1"/>
  <c r="H131" i="1"/>
  <c r="G131" i="1"/>
  <c r="H102" i="1"/>
  <c r="G102" i="1"/>
  <c r="E6" i="4"/>
  <c r="E422" i="4" s="1"/>
  <c r="E417" i="4"/>
  <c r="D412" i="1" s="1"/>
  <c r="D303" i="1"/>
  <c r="I30" i="3"/>
  <c r="D1510" i="1"/>
  <c r="E640" i="4"/>
  <c r="D634" i="1" s="1"/>
  <c r="D529" i="1"/>
  <c r="G269" i="1"/>
  <c r="H269" i="1"/>
  <c r="H258" i="1"/>
  <c r="G258" i="1"/>
  <c r="F89" i="6"/>
  <c r="C1485" i="1"/>
  <c r="F230" i="4"/>
  <c r="C226" i="1"/>
  <c r="F12" i="5"/>
  <c r="D7" i="5"/>
  <c r="C1017" i="1"/>
  <c r="D1093" i="1"/>
  <c r="E69" i="5"/>
  <c r="F82" i="4"/>
  <c r="C78" i="1"/>
  <c r="H591" i="1"/>
  <c r="G591" i="1"/>
  <c r="E141" i="6"/>
  <c r="I1575" i="1"/>
  <c r="H246" i="1"/>
  <c r="G246" i="1"/>
  <c r="I1545" i="1"/>
  <c r="C1628" i="1"/>
  <c r="D45" i="8"/>
  <c r="K1481" i="9" s="1"/>
  <c r="D640" i="4"/>
  <c r="F535" i="4"/>
  <c r="C529" i="1"/>
  <c r="E5" i="7"/>
  <c r="D1539" i="1"/>
  <c r="H28" i="3"/>
  <c r="F35" i="6"/>
  <c r="C1431" i="1"/>
  <c r="F373" i="4"/>
  <c r="D360" i="4"/>
  <c r="C368" i="1"/>
  <c r="F202" i="4"/>
  <c r="F430" i="4"/>
  <c r="D639" i="4"/>
  <c r="C424" i="1"/>
  <c r="G336" i="9"/>
  <c r="E336" i="9" s="1"/>
  <c r="B336" i="9" s="1"/>
  <c r="F178" i="5"/>
  <c r="D177" i="5"/>
  <c r="C1182" i="1"/>
  <c r="E418" i="4"/>
  <c r="D413" i="1" s="1"/>
  <c r="I1543" i="1"/>
  <c r="G641" i="1"/>
  <c r="H641" i="1"/>
  <c r="F125" i="4"/>
  <c r="C121" i="1"/>
  <c r="G338" i="9"/>
  <c r="E338" i="9" s="1"/>
  <c r="B338" i="9" s="1"/>
  <c r="F203" i="5"/>
  <c r="C1207" i="1"/>
  <c r="F647" i="4"/>
  <c r="D69" i="5"/>
  <c r="C1093" i="1"/>
  <c r="F88" i="5"/>
  <c r="E176" i="5"/>
  <c r="D1180" i="1" s="1"/>
  <c r="I24" i="3"/>
  <c r="D1181" i="1"/>
  <c r="I1578" i="1"/>
  <c r="H316" i="1"/>
  <c r="G316" i="1"/>
  <c r="G339" i="9"/>
  <c r="E339" i="9" s="1"/>
  <c r="B339" i="9" s="1"/>
  <c r="F219" i="5"/>
  <c r="C1223" i="1"/>
  <c r="D6" i="4"/>
  <c r="H198" i="1"/>
  <c r="G198" i="1"/>
  <c r="F140" i="4"/>
  <c r="C136" i="1"/>
  <c r="B24" i="9"/>
  <c r="D417" i="4"/>
  <c r="F308" i="4"/>
  <c r="C303" i="1"/>
  <c r="F114" i="6"/>
  <c r="H30" i="3"/>
  <c r="C1510" i="1"/>
  <c r="I34" i="3"/>
  <c r="D1555" i="1"/>
  <c r="F147" i="5"/>
  <c r="C1152" i="1"/>
  <c r="F49" i="4"/>
  <c r="C45" i="1"/>
  <c r="F228" i="9"/>
  <c r="B228" i="9" s="1"/>
  <c r="D152" i="4"/>
  <c r="E639" i="4"/>
  <c r="D633" i="1" s="1"/>
  <c r="G1540" i="1"/>
  <c r="F629" i="4"/>
  <c r="C623" i="1"/>
  <c r="C1621" i="1"/>
  <c r="I39" i="3"/>
  <c r="D141" i="6"/>
  <c r="F522" i="4"/>
  <c r="C516" i="1"/>
  <c r="H565" i="1"/>
  <c r="G565" i="1"/>
  <c r="G1525" i="1"/>
  <c r="H1525" i="1"/>
  <c r="I1565" i="1"/>
  <c r="H1654" i="1"/>
  <c r="G1654" i="1"/>
  <c r="E152" i="4"/>
  <c r="C1255" i="1" l="1"/>
  <c r="H1255" i="1" s="1"/>
  <c r="H25" i="3"/>
  <c r="D1255" i="1"/>
  <c r="I25" i="3"/>
  <c r="D1012" i="1"/>
  <c r="D2" i="1"/>
  <c r="I17" i="3"/>
  <c r="H18" i="3"/>
  <c r="D299" i="4"/>
  <c r="F152" i="4"/>
  <c r="C148" i="1"/>
  <c r="H1555" i="1"/>
  <c r="G1555" i="1"/>
  <c r="G1207" i="1"/>
  <c r="H1207" i="1"/>
  <c r="H424" i="1"/>
  <c r="G424" i="1"/>
  <c r="H1628" i="1"/>
  <c r="G1628" i="1"/>
  <c r="H78" i="1"/>
  <c r="G78" i="1"/>
  <c r="F417" i="4"/>
  <c r="C412" i="1"/>
  <c r="G1431" i="1"/>
  <c r="H1431" i="1"/>
  <c r="H1621" i="1"/>
  <c r="G1621" i="1"/>
  <c r="F639" i="4"/>
  <c r="C633" i="1"/>
  <c r="G1485" i="1"/>
  <c r="H1485" i="1"/>
  <c r="H303" i="1"/>
  <c r="G303" i="1"/>
  <c r="H226" i="1"/>
  <c r="G226" i="1"/>
  <c r="G344" i="9"/>
  <c r="E344" i="9" s="1"/>
  <c r="B344" i="9" s="1"/>
  <c r="H45" i="1"/>
  <c r="G45" i="1"/>
  <c r="G1510" i="1"/>
  <c r="H1510" i="1"/>
  <c r="H136" i="1"/>
  <c r="G136" i="1"/>
  <c r="H1539" i="1"/>
  <c r="G1539" i="1"/>
  <c r="I23" i="3"/>
  <c r="D1074" i="1"/>
  <c r="I18" i="3"/>
  <c r="E299" i="4"/>
  <c r="D148" i="1"/>
  <c r="I33" i="3"/>
  <c r="D1538" i="1"/>
  <c r="G346" i="9"/>
  <c r="E346" i="9" s="1"/>
  <c r="G1223" i="1"/>
  <c r="H1223" i="1"/>
  <c r="I40" i="3"/>
  <c r="C1622" i="1"/>
  <c r="H11" i="3" s="1"/>
  <c r="G343" i="9"/>
  <c r="E343" i="9" s="1"/>
  <c r="H516" i="1"/>
  <c r="G516" i="1"/>
  <c r="G623" i="1"/>
  <c r="H623" i="1"/>
  <c r="H1152" i="1"/>
  <c r="G1152" i="1"/>
  <c r="E643" i="4"/>
  <c r="D417" i="1"/>
  <c r="E6" i="5"/>
  <c r="H1182" i="1"/>
  <c r="G1182" i="1"/>
  <c r="H368" i="1"/>
  <c r="G368" i="1"/>
  <c r="H529" i="1"/>
  <c r="G529" i="1"/>
  <c r="G1017" i="1"/>
  <c r="H1017" i="1"/>
  <c r="G1093" i="1"/>
  <c r="H1093" i="1"/>
  <c r="D176" i="5"/>
  <c r="F177" i="5"/>
  <c r="H24" i="3"/>
  <c r="C1181" i="1"/>
  <c r="F360" i="4"/>
  <c r="D418" i="4"/>
  <c r="C355" i="1"/>
  <c r="I31" i="3"/>
  <c r="D1537" i="1"/>
  <c r="F7" i="5"/>
  <c r="H22" i="3"/>
  <c r="D6" i="5"/>
  <c r="C1012" i="1"/>
  <c r="F141" i="6"/>
  <c r="H31" i="3"/>
  <c r="C1537" i="1"/>
  <c r="H9" i="3" s="1"/>
  <c r="D300" i="4"/>
  <c r="D422" i="4"/>
  <c r="H17" i="3"/>
  <c r="F6" i="4"/>
  <c r="C2" i="1"/>
  <c r="H23" i="3"/>
  <c r="F69" i="5"/>
  <c r="C1074" i="1"/>
  <c r="G121" i="1"/>
  <c r="H121" i="1"/>
  <c r="F640" i="4"/>
  <c r="C634" i="1"/>
  <c r="G348" i="9"/>
  <c r="E348" i="9" s="1"/>
  <c r="G1255" i="1" l="1"/>
  <c r="K3" i="9"/>
  <c r="B346" i="9"/>
  <c r="E345" i="9"/>
  <c r="I10" i="3" s="1"/>
  <c r="E347" i="9"/>
  <c r="I9" i="3" s="1"/>
  <c r="B348" i="9"/>
  <c r="N3" i="9"/>
  <c r="G633" i="1"/>
  <c r="H633" i="1"/>
  <c r="H1538" i="1"/>
  <c r="G1538" i="1"/>
  <c r="H1012" i="1"/>
  <c r="G1012" i="1"/>
  <c r="H299" i="9"/>
  <c r="D1011" i="1"/>
  <c r="E342" i="9"/>
  <c r="I11" i="3" s="1"/>
  <c r="B343" i="9"/>
  <c r="H148" i="1"/>
  <c r="G148" i="1"/>
  <c r="F418" i="4"/>
  <c r="C413" i="1"/>
  <c r="F300" i="4"/>
  <c r="C296" i="1"/>
  <c r="G1181" i="1"/>
  <c r="H1181" i="1"/>
  <c r="H1074" i="1"/>
  <c r="G1074" i="1"/>
  <c r="G1622" i="1"/>
  <c r="H1622" i="1"/>
  <c r="E423" i="4"/>
  <c r="E301" i="4"/>
  <c r="D297" i="1" s="1"/>
  <c r="D295" i="1"/>
  <c r="E300" i="4"/>
  <c r="H2" i="1"/>
  <c r="G2" i="1"/>
  <c r="H634" i="1"/>
  <c r="G634" i="1"/>
  <c r="G355" i="1"/>
  <c r="H355" i="1"/>
  <c r="D643" i="4"/>
  <c r="F422" i="4"/>
  <c r="C417" i="1"/>
  <c r="G299" i="9"/>
  <c r="F6" i="5"/>
  <c r="G306" i="9"/>
  <c r="E306" i="9" s="1"/>
  <c r="B306" i="9" s="1"/>
  <c r="C1011" i="1"/>
  <c r="D637" i="1"/>
  <c r="F299" i="4"/>
  <c r="D423" i="4"/>
  <c r="D424" i="4" s="1"/>
  <c r="D301" i="4"/>
  <c r="C295" i="1"/>
  <c r="G1537" i="1"/>
  <c r="H1537" i="1"/>
  <c r="H412" i="1"/>
  <c r="G412" i="1"/>
  <c r="F176" i="5"/>
  <c r="C1180" i="1"/>
  <c r="E299" i="9" l="1"/>
  <c r="B299" i="9" s="1"/>
  <c r="F424" i="4"/>
  <c r="C419" i="1"/>
  <c r="E644" i="4"/>
  <c r="E425" i="4"/>
  <c r="D420" i="1" s="1"/>
  <c r="D418" i="1"/>
  <c r="H20" i="9"/>
  <c r="E424" i="4"/>
  <c r="D419" i="1" s="1"/>
  <c r="G413" i="1"/>
  <c r="H413" i="1"/>
  <c r="H1180" i="1"/>
  <c r="G1180" i="1"/>
  <c r="G296" i="1"/>
  <c r="F301" i="4"/>
  <c r="C297" i="1"/>
  <c r="G417" i="1"/>
  <c r="H417" i="1"/>
  <c r="G295" i="1"/>
  <c r="H295" i="1"/>
  <c r="F423" i="4"/>
  <c r="D644" i="4"/>
  <c r="D645" i="4" s="1"/>
  <c r="D425" i="4"/>
  <c r="C418" i="1"/>
  <c r="G20" i="9"/>
  <c r="F643" i="4"/>
  <c r="C637" i="1"/>
  <c r="D296" i="1"/>
  <c r="H296" i="1" s="1"/>
  <c r="H8" i="3"/>
  <c r="G1011" i="1"/>
  <c r="H1011" i="1"/>
  <c r="F645" i="4" l="1"/>
  <c r="C639" i="1"/>
  <c r="F425" i="4"/>
  <c r="C420" i="1"/>
  <c r="E646" i="4"/>
  <c r="D638" i="1"/>
  <c r="E645" i="4"/>
  <c r="G419" i="1"/>
  <c r="H419" i="1"/>
  <c r="M3" i="9"/>
  <c r="F644" i="4"/>
  <c r="D646" i="4"/>
  <c r="C638" i="1"/>
  <c r="G637" i="1"/>
  <c r="H637" i="1"/>
  <c r="E20" i="9"/>
  <c r="B20" i="9" s="1"/>
  <c r="H418" i="1"/>
  <c r="G418" i="1"/>
  <c r="H297" i="1"/>
  <c r="G297" i="1"/>
  <c r="H420" i="1" l="1"/>
  <c r="G420" i="1"/>
  <c r="D650" i="4"/>
  <c r="F646" i="4"/>
  <c r="C640" i="1"/>
  <c r="E650" i="4"/>
  <c r="D640" i="1"/>
  <c r="D649" i="4"/>
  <c r="H334" i="9"/>
  <c r="G334" i="9"/>
  <c r="H638" i="1"/>
  <c r="G638" i="1"/>
  <c r="E649" i="4"/>
  <c r="D639" i="1"/>
  <c r="G639" i="1" l="1"/>
  <c r="E334" i="9"/>
  <c r="F649" i="4"/>
  <c r="H19" i="3"/>
  <c r="C643" i="1"/>
  <c r="G297" i="9"/>
  <c r="E297" i="9" s="1"/>
  <c r="B297" i="9" s="1"/>
  <c r="D643" i="1"/>
  <c r="H7" i="3" s="1"/>
  <c r="I19" i="3"/>
  <c r="I20" i="3"/>
  <c r="D644" i="1"/>
  <c r="H640" i="1"/>
  <c r="G640" i="1"/>
  <c r="F650" i="4"/>
  <c r="H20" i="3"/>
  <c r="C644" i="1"/>
  <c r="H639" i="1"/>
  <c r="H644" i="1" l="1"/>
  <c r="G644" i="1"/>
  <c r="G643" i="1"/>
  <c r="H643" i="1"/>
  <c r="B334" i="9"/>
  <c r="E298" i="9"/>
  <c r="I8" i="3" s="1"/>
  <c r="J3" i="9"/>
  <c r="G295" i="9" l="1"/>
  <c r="L293" i="9"/>
  <c r="F293" i="9" s="1"/>
  <c r="H295" i="9"/>
  <c r="G18" i="9"/>
  <c r="H18" i="9"/>
  <c r="L15" i="9"/>
  <c r="I17" i="9"/>
  <c r="J7" i="9"/>
  <c r="J13" i="9"/>
  <c r="K9" i="9"/>
  <c r="J9" i="9"/>
  <c r="I6" i="9"/>
  <c r="K12" i="9"/>
  <c r="J17" i="9"/>
  <c r="H17" i="9"/>
  <c r="K10" i="9"/>
  <c r="I5" i="9"/>
  <c r="K7" i="9"/>
  <c r="L16" i="9"/>
  <c r="G16" i="9"/>
  <c r="J6" i="9"/>
  <c r="J10" i="9"/>
  <c r="J5" i="9"/>
  <c r="J12" i="9"/>
  <c r="H22" i="9"/>
  <c r="H15" i="9"/>
  <c r="G21" i="9"/>
  <c r="K13" i="9"/>
  <c r="K8" i="9"/>
  <c r="J11" i="9"/>
  <c r="I9" i="9"/>
  <c r="I8" i="9"/>
  <c r="G17" i="9"/>
  <c r="I12" i="9"/>
  <c r="M15" i="9"/>
  <c r="H16" i="9"/>
  <c r="I7" i="9"/>
  <c r="I13" i="9"/>
  <c r="K6" i="9"/>
  <c r="H21" i="9"/>
  <c r="J8" i="9"/>
  <c r="I11" i="9"/>
  <c r="G22" i="9"/>
  <c r="G15" i="9"/>
  <c r="K5" i="9"/>
  <c r="K11" i="9"/>
  <c r="M16" i="9"/>
  <c r="E15" i="9" l="1"/>
  <c r="E8" i="9"/>
  <c r="B8" i="9" s="1"/>
  <c r="E13" i="9"/>
  <c r="B13" i="9" s="1"/>
  <c r="E22" i="9"/>
  <c r="B22" i="9" s="1"/>
  <c r="F15" i="9"/>
  <c r="E9" i="9"/>
  <c r="B9" i="9" s="1"/>
  <c r="E7" i="9"/>
  <c r="B7" i="9" s="1"/>
  <c r="E10" i="9"/>
  <c r="B10" i="9" s="1"/>
  <c r="E16" i="9"/>
  <c r="E6" i="9"/>
  <c r="B6" i="9" s="1"/>
  <c r="E18" i="9"/>
  <c r="B18" i="9" s="1"/>
  <c r="F16" i="9"/>
  <c r="E21" i="9"/>
  <c r="B21" i="9" s="1"/>
  <c r="E12" i="9"/>
  <c r="B12" i="9" s="1"/>
  <c r="B293" i="9"/>
  <c r="F23" i="9"/>
  <c r="E11" i="9"/>
  <c r="B11" i="9" s="1"/>
  <c r="E17" i="9"/>
  <c r="B17" i="9" s="1"/>
  <c r="E5" i="9"/>
  <c r="E295" i="9"/>
  <c r="B15" i="9" l="1"/>
  <c r="F14" i="9"/>
  <c r="F3" i="9" s="1"/>
  <c r="B16" i="9"/>
  <c r="B5" i="9"/>
  <c r="E4" i="9"/>
  <c r="E14" i="9"/>
  <c r="I13" i="3" s="1"/>
  <c r="B295" i="9"/>
  <c r="E23" i="9"/>
  <c r="I7" i="3" s="1"/>
  <c r="E3" i="9" l="1"/>
</calcChain>
</file>

<file path=xl/sharedStrings.xml><?xml version="1.0" encoding="utf-8"?>
<sst xmlns="http://schemas.openxmlformats.org/spreadsheetml/2006/main" count="4733" uniqueCount="3657">
  <si>
    <t>Obveznik:</t>
  </si>
  <si>
    <t>50694 - DJEČJI VRTIĆ PČELICA, BISAG</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</si>
  <si>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</si>
  <si>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</si>
  <si>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</si>
  <si>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</si>
  <si>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</si>
  <si>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</si>
  <si>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</si>
  <si>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</si>
  <si>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</si>
  <si>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</si>
  <si>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</si>
  <si>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</si>
  <si>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</si>
  <si>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</si>
  <si>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</si>
  <si>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</si>
  <si>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</si>
  <si>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</si>
  <si>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</si>
  <si>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</si>
  <si>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</si>
  <si>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</si>
  <si>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</si>
  <si>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</si>
  <si>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</si>
  <si>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</si>
  <si>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</si>
  <si>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</si>
  <si>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</si>
  <si>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</si>
  <si>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</si>
  <si>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</si>
  <si>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</si>
  <si>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</si>
  <si>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</si>
  <si>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</si>
  <si>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</si>
  <si>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</si>
  <si>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</si>
  <si>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</si>
  <si>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</si>
  <si>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</si>
  <si>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</si>
  <si>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</si>
  <si>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</si>
  <si>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</si>
  <si>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</si>
  <si>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</si>
  <si>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</si>
  <si>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</si>
  <si>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</si>
  <si>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</si>
  <si>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</si>
  <si>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</si>
  <si>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</si>
  <si>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</si>
  <si>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</si>
  <si>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</si>
  <si>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</si>
  <si>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</si>
  <si>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</si>
  <si>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</si>
  <si>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</si>
  <si>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</si>
  <si>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</si>
  <si>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</si>
  <si>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</si>
  <si>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</si>
  <si>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</si>
  <si>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</si>
  <si>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</si>
  <si>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</si>
  <si>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</si>
  <si>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</si>
  <si>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</si>
  <si>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</si>
  <si>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</si>
  <si>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</si>
  <si>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</si>
  <si>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</si>
  <si>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</si>
  <si>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</si>
  <si>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</si>
  <si>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</si>
  <si>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</si>
  <si>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</si>
  <si>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</si>
  <si>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</si>
  <si>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</si>
  <si>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</si>
  <si>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</si>
  <si>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</si>
  <si>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</si>
  <si>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</si>
  <si>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</si>
  <si>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</si>
  <si>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</si>
  <si>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</si>
  <si>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</si>
  <si>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</si>
  <si>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</si>
  <si>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</si>
  <si>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</si>
  <si>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</si>
  <si>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</si>
  <si>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</si>
  <si>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</si>
  <si>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</si>
  <si>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</si>
  <si>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</si>
  <si>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</si>
  <si>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</si>
  <si>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</si>
  <si>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</si>
  <si>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</si>
  <si>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</si>
  <si>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</si>
  <si>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</si>
  <si>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</si>
  <si>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</si>
  <si>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</si>
  <si>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</si>
  <si>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</si>
  <si>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</si>
  <si>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</si>
  <si>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</si>
  <si>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</si>
  <si>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</si>
  <si>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</si>
  <si>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</si>
  <si>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</si>
  <si>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</si>
  <si>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</si>
  <si>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</si>
  <si>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</si>
  <si>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</si>
  <si>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</si>
  <si>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</si>
  <si>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</si>
  <si>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</si>
  <si>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</si>
  <si>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</si>
  <si>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</si>
  <si>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</si>
  <si>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</si>
  <si>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</si>
  <si>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</si>
  <si>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</si>
  <si>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</si>
  <si>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</si>
  <si>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</si>
  <si>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</si>
  <si>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</si>
  <si>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</si>
  <si>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</si>
  <si>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</si>
  <si>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</si>
  <si>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</si>
  <si>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</si>
  <si>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</si>
  <si>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</si>
  <si>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</si>
  <si>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</si>
  <si>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</si>
  <si>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</si>
  <si>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</si>
  <si>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</si>
  <si>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</si>
  <si>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</si>
  <si>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</si>
  <si>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</si>
  <si>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</si>
  <si>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</si>
  <si>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</si>
  <si>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</si>
  <si>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</si>
  <si>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</si>
  <si>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</si>
  <si>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</si>
  <si>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</si>
  <si>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</si>
  <si>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</si>
  <si>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</si>
  <si>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</si>
  <si>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</si>
  <si>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</si>
  <si>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</si>
  <si>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</si>
  <si>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</si>
  <si>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</si>
  <si>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</si>
  <si>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</si>
  <si>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</si>
  <si>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</si>
  <si>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</si>
  <si>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</si>
  <si>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</si>
  <si>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</si>
  <si>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</si>
  <si>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</si>
  <si>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</si>
  <si>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</si>
  <si>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</si>
  <si>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</si>
  <si>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</si>
  <si>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</si>
  <si>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</si>
  <si>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</si>
  <si>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</si>
  <si>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</si>
  <si>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</si>
  <si>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</si>
  <si>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</si>
  <si>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</si>
  <si>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</si>
  <si>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</si>
  <si>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</si>
  <si>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</si>
  <si>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</si>
  <si>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</si>
  <si>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</si>
  <si>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</si>
  <si>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</si>
  <si>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</si>
  <si>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</si>
  <si>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</si>
  <si>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</si>
  <si>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</si>
  <si>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</si>
  <si>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</si>
  <si>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</si>
  <si>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</si>
  <si>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</si>
  <si>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</si>
  <si>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</si>
  <si>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</si>
  <si>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</si>
  <si>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</si>
  <si>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</si>
  <si>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</si>
  <si>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</si>
  <si>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</si>
  <si>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</si>
  <si>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</si>
  <si>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</si>
  <si>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</si>
  <si>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</si>
  <si>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</si>
  <si>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</si>
  <si>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</si>
  <si>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</si>
  <si>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</si>
  <si>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</si>
  <si>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</si>
  <si>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</si>
  <si>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</si>
  <si>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</si>
  <si>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</si>
  <si>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</si>
  <si>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</si>
  <si>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</si>
  <si>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</si>
  <si>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</si>
  <si>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</si>
  <si>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</si>
  <si>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</si>
  <si>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</si>
  <si>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</si>
  <si>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</si>
  <si>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</si>
  <si>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</si>
  <si>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</si>
  <si>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</si>
  <si>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</si>
  <si>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</si>
  <si>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</si>
  <si>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</si>
  <si>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</si>
  <si>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</si>
  <si>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</si>
  <si>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</si>
  <si>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</si>
  <si>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</si>
  <si>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</si>
  <si>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</si>
  <si>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</si>
  <si>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</si>
  <si>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</si>
  <si>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</si>
  <si>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</si>
  <si>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</si>
  <si>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</si>
  <si>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</si>
  <si>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</si>
  <si>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</si>
  <si>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</si>
  <si>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</si>
  <si>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</si>
  <si>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</si>
  <si>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</si>
  <si>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</si>
  <si>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</si>
  <si>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</si>
  <si>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</si>
  <si>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</si>
  <si>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</si>
  <si>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</si>
  <si>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</si>
  <si>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</si>
  <si>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</si>
  <si>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</si>
  <si>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</si>
  <si>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</si>
  <si>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</si>
  <si>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</si>
  <si>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</si>
  <si>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</si>
  <si>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</si>
  <si>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</si>
  <si>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</si>
  <si>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</si>
  <si>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</si>
  <si>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</si>
  <si>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</si>
  <si>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</si>
  <si>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</si>
  <si>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</si>
  <si>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</si>
  <si>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</si>
  <si>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</si>
  <si>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</si>
  <si>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</si>
  <si>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</si>
  <si>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</si>
  <si>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</si>
  <si>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</si>
  <si>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</si>
  <si>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</si>
  <si>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</si>
  <si>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</si>
  <si>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</si>
  <si>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</si>
  <si>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</si>
  <si>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</si>
  <si>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</si>
  <si>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</si>
  <si>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</si>
  <si>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</si>
  <si>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</si>
  <si>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</si>
  <si>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</si>
  <si>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</si>
  <si>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</si>
  <si>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</si>
  <si>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</si>
  <si>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</si>
  <si>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</si>
  <si>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</si>
  <si>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</si>
  <si>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</si>
  <si>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</si>
  <si>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</si>
  <si>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</si>
  <si>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</si>
  <si>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</si>
  <si>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</si>
  <si>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</si>
  <si>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</si>
  <si>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</si>
  <si>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</si>
  <si>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</si>
  <si>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</si>
  <si>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</si>
  <si>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</si>
  <si>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</si>
  <si>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</si>
  <si>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</si>
  <si>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</si>
  <si>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</si>
  <si>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</si>
  <si>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</si>
  <si>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</si>
  <si>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</si>
  <si>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</si>
  <si>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</si>
  <si>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</si>
  <si>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</si>
  <si>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</si>
  <si>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</si>
  <si>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</si>
  <si>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</si>
  <si>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</si>
  <si>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</si>
  <si>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</si>
  <si>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</si>
  <si>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</si>
  <si>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</si>
  <si>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</si>
  <si>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</si>
  <si>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</si>
  <si>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</si>
  <si>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</si>
  <si>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</si>
  <si>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</si>
  <si>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</si>
  <si>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</si>
  <si>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</si>
  <si>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</si>
  <si>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</si>
  <si>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</si>
  <si>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</si>
  <si>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</si>
  <si>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</si>
  <si>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</si>
  <si>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</si>
  <si>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</si>
  <si>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</si>
  <si>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</si>
  <si>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</si>
  <si>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</si>
  <si>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</si>
  <si>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</si>
  <si>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</si>
  <si>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</si>
  <si>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</si>
  <si>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</si>
  <si>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</si>
  <si>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</si>
  <si>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</si>
  <si>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</si>
  <si>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</si>
  <si>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</si>
  <si>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</si>
  <si>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</si>
  <si>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</si>
  <si>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</si>
  <si>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</si>
  <si>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</si>
  <si>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</si>
  <si>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</si>
  <si>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</si>
  <si>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</si>
  <si>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</si>
  <si>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</si>
  <si>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</si>
  <si>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</si>
  <si>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</si>
  <si>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</si>
  <si>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</si>
  <si>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</si>
  <si>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</si>
  <si>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</si>
  <si>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</si>
  <si>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</si>
  <si>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</si>
  <si>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</si>
  <si>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</si>
  <si>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</si>
  <si>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</si>
  <si>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</si>
  <si>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</si>
  <si>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</si>
  <si>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</si>
  <si>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</si>
  <si>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</si>
  <si>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</si>
  <si>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</si>
  <si>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</si>
  <si>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</si>
  <si>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</si>
  <si>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</si>
  <si>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</si>
  <si>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</si>
  <si>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</si>
  <si>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</si>
  <si>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</si>
  <si>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</si>
  <si>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</si>
  <si>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</si>
  <si>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</si>
  <si>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</si>
  <si>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</si>
  <si>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</si>
  <si>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</si>
  <si>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</si>
  <si>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</si>
  <si>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</si>
  <si>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</si>
  <si>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</si>
  <si>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</si>
  <si>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</si>
  <si>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</si>
  <si>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</si>
  <si>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</si>
  <si>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</si>
  <si>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</si>
  <si>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</si>
  <si>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</si>
  <si>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</si>
  <si>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</si>
  <si>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</si>
  <si>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</si>
  <si>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</si>
  <si>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</si>
  <si>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</si>
  <si>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</si>
  <si>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</si>
  <si>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</si>
  <si>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</si>
  <si>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</si>
  <si>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</si>
  <si>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</si>
  <si>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</si>
  <si>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</si>
  <si>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</si>
  <si>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</si>
  <si>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</si>
  <si>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</si>
  <si>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</si>
  <si>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</si>
  <si>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</si>
  <si>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</si>
  <si>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</si>
  <si>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</si>
  <si>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</si>
  <si>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</si>
  <si>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</si>
  <si>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</si>
  <si>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</si>
  <si>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</si>
  <si>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</si>
  <si>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</si>
  <si>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</si>
  <si>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</si>
  <si>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</si>
  <si>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</si>
  <si>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</si>
  <si>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</si>
  <si>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</si>
  <si>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</si>
  <si>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</si>
  <si>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</si>
  <si>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</si>
  <si>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</si>
  <si>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</si>
  <si>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</si>
  <si>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</si>
  <si>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</si>
  <si>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</si>
  <si>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</si>
  <si>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</si>
  <si>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</si>
  <si>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</si>
  <si>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</si>
  <si>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</si>
  <si>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</si>
  <si>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</si>
  <si>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</si>
  <si>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</si>
  <si>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</si>
  <si>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</si>
  <si>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</si>
  <si>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</si>
  <si>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</si>
  <si>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</si>
  <si>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</si>
  <si>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</si>
  <si>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</si>
  <si>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</si>
  <si>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</si>
  <si>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</si>
  <si>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</si>
  <si>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</si>
  <si>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</si>
  <si>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</si>
  <si>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</si>
  <si>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</si>
  <si>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</si>
  <si>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</si>
  <si>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</si>
  <si>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</si>
  <si>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</si>
  <si>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</si>
  <si>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</si>
  <si>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</si>
  <si>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</si>
  <si>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</si>
  <si>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</si>
  <si>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</si>
  <si>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</si>
  <si>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</si>
  <si>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</si>
  <si>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</si>
  <si>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</si>
  <si>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</si>
  <si>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</si>
  <si>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</si>
  <si>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</si>
  <si>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</si>
  <si>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</si>
  <si>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</si>
  <si>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</si>
  <si>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</si>
  <si>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</si>
  <si>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</si>
  <si>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</si>
  <si>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</si>
  <si>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</si>
  <si>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</si>
  <si>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</si>
  <si>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</si>
  <si>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</si>
  <si>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</si>
  <si>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</si>
  <si>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</si>
  <si>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</si>
  <si>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</si>
  <si>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</si>
  <si>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</si>
  <si>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</si>
  <si>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</si>
  <si>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</si>
  <si>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</si>
  <si>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</si>
  <si>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</si>
  <si>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</si>
  <si>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</si>
  <si>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</si>
  <si>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</si>
  <si>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</si>
  <si>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</si>
  <si>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</si>
  <si>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</si>
  <si>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</si>
  <si>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</si>
  <si>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</si>
  <si>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</si>
  <si>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</si>
  <si>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</si>
  <si>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</si>
  <si>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</si>
  <si>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</si>
  <si>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</si>
  <si>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</si>
  <si>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</si>
  <si>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</si>
  <si>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</si>
  <si>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</si>
  <si>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</si>
  <si>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</si>
  <si>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</si>
  <si>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</si>
  <si>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</si>
  <si>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</si>
  <si>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</si>
  <si>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</si>
  <si>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</si>
  <si>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</si>
  <si>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</si>
  <si>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</si>
  <si>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</si>
  <si>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</si>
  <si>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</si>
  <si>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</si>
  <si>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</si>
  <si>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</si>
  <si>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</si>
  <si>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</si>
  <si>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</si>
  <si>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</si>
  <si>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</si>
  <si>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</si>
  <si>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</si>
  <si>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</si>
  <si>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</si>
  <si>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</si>
  <si>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</si>
  <si>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</si>
  <si>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</si>
  <si>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</si>
  <si>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</si>
  <si>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</si>
  <si>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</si>
  <si>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</si>
  <si>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</si>
  <si>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</si>
  <si>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</si>
  <si>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</si>
  <si>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</si>
  <si>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</si>
  <si>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</si>
  <si>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</si>
  <si>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</si>
  <si>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</si>
  <si>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</si>
  <si>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</si>
  <si>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</si>
  <si>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</si>
  <si>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</si>
  <si>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</si>
  <si>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</si>
  <si>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</si>
  <si>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</si>
  <si>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</si>
  <si>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</si>
  <si>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</si>
  <si>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</si>
  <si>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</si>
  <si>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</si>
  <si>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</si>
  <si>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</si>
  <si>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</si>
  <si>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</si>
  <si>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</si>
  <si>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</si>
  <si>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</si>
  <si>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</si>
  <si>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</si>
  <si>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</si>
  <si>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</si>
  <si>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</si>
  <si>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</si>
  <si>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</si>
  <si>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</si>
  <si>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</si>
  <si>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</si>
  <si>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</si>
  <si>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</si>
  <si>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</si>
  <si>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</si>
  <si>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</si>
  <si>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</si>
  <si>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</si>
  <si>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</si>
  <si>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</si>
  <si>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</si>
  <si>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</si>
  <si>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</si>
  <si>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</si>
  <si>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</si>
  <si>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</si>
  <si>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</si>
  <si>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</si>
  <si>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</si>
  <si>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</si>
  <si>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</si>
  <si>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</si>
  <si>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</si>
  <si>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</si>
  <si>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</si>
  <si>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</si>
  <si>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</si>
  <si>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</si>
  <si>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</si>
  <si>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</si>
  <si>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</si>
  <si>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</si>
  <si>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</si>
  <si>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</si>
  <si>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</si>
  <si>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</si>
  <si>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</si>
  <si>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</si>
  <si>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</si>
  <si>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</si>
  <si>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</si>
  <si>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</si>
  <si>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</si>
  <si>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</si>
  <si>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</si>
  <si>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</si>
  <si>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</si>
  <si>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</si>
  <si>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</si>
  <si>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</si>
  <si>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</si>
  <si>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</si>
  <si>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</si>
  <si>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</si>
  <si>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</si>
  <si>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</si>
  <si>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</si>
  <si>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</si>
  <si>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</si>
  <si>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</si>
  <si>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</si>
  <si>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</si>
  <si>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</si>
  <si>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</si>
  <si>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</si>
  <si>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</si>
  <si>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</si>
  <si>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</si>
  <si>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</si>
  <si>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</si>
  <si>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</si>
  <si>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</si>
  <si>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</si>
  <si>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</si>
  <si>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</si>
  <si>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</si>
  <si>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</si>
  <si>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</si>
  <si>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</si>
  <si>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</si>
  <si>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</si>
  <si>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</si>
  <si>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</si>
  <si>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</si>
  <si>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</si>
  <si>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</si>
  <si>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</si>
  <si>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</si>
  <si>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</si>
  <si>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</si>
  <si>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</si>
  <si>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</si>
  <si>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</si>
  <si>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</si>
  <si>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</si>
  <si>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</si>
  <si>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</si>
  <si>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</si>
  <si>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</si>
  <si>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</si>
  <si>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</si>
  <si>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</si>
  <si>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</si>
  <si>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</si>
  <si>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</si>
  <si>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</si>
  <si>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</si>
  <si>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</si>
  <si>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</si>
  <si>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</si>
  <si>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</si>
  <si>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</si>
  <si>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</si>
  <si>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</si>
  <si>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</si>
  <si>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</si>
  <si>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</si>
  <si>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</si>
  <si>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</si>
  <si>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</si>
  <si>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</si>
  <si>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</si>
  <si>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</si>
  <si>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</si>
  <si>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</si>
  <si>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</si>
  <si>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</si>
  <si>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</si>
  <si>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</si>
  <si>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</si>
  <si>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</si>
  <si>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</si>
  <si>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</si>
  <si>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</si>
  <si>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</si>
  <si>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</si>
  <si>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</si>
  <si>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</si>
  <si>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</si>
  <si>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</si>
  <si>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</si>
  <si>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</si>
  <si>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</si>
  <si>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</si>
  <si>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</si>
  <si>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</si>
  <si>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</si>
  <si>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</si>
  <si>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</si>
  <si>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</si>
  <si>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</si>
  <si>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</si>
  <si>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</si>
  <si>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</si>
  <si>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</si>
  <si>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</si>
  <si>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</si>
  <si>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</si>
  <si>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</si>
  <si>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</si>
  <si>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</si>
  <si>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</si>
  <si>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</si>
  <si>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</si>
  <si>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</si>
  <si>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</si>
  <si>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</si>
  <si>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</si>
  <si>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</si>
  <si>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</si>
  <si>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</si>
  <si>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</si>
  <si>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</si>
  <si>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</si>
  <si>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</si>
  <si>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</si>
  <si>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</si>
  <si>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</si>
  <si>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</si>
  <si>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</si>
  <si>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</si>
  <si>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</si>
  <si>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</si>
  <si>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</si>
  <si>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</si>
  <si>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</si>
  <si>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</si>
  <si>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</si>
  <si>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</si>
  <si>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</si>
  <si>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</si>
  <si>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</si>
  <si>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</si>
  <si>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</si>
  <si>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</si>
  <si>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</si>
  <si>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</si>
  <si>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</si>
  <si>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</si>
  <si>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</si>
  <si>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</si>
  <si>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</si>
  <si>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</si>
  <si>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</si>
  <si>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</si>
  <si>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</si>
  <si>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</si>
  <si>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</si>
  <si>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</si>
  <si>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</si>
  <si>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</si>
  <si>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</si>
  <si>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</si>
  <si>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</si>
  <si>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</si>
  <si>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</si>
  <si>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</si>
  <si>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</si>
  <si>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</si>
  <si>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</si>
  <si>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</si>
  <si>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</si>
  <si>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</si>
  <si>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</si>
  <si>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</si>
  <si>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</si>
  <si>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</si>
  <si>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</si>
  <si>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</si>
  <si>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</si>
  <si>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</si>
  <si>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</si>
  <si>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</si>
  <si>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</si>
  <si>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</si>
  <si>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</si>
  <si>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</si>
  <si>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</si>
  <si>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</si>
  <si>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</si>
  <si>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</si>
  <si>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</si>
  <si>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</si>
  <si>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</si>
  <si>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</si>
  <si>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</si>
  <si>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</si>
  <si>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</si>
  <si>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</si>
  <si>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</si>
  <si>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</si>
  <si>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</si>
  <si>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</si>
  <si>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</si>
  <si>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</si>
  <si>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</si>
  <si>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</si>
  <si>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</si>
  <si>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</si>
  <si>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</si>
  <si>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</si>
  <si>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</si>
  <si>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</si>
  <si>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</si>
  <si>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</si>
  <si>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</si>
  <si>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</si>
  <si>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</si>
  <si>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</si>
  <si>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</si>
  <si>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</si>
  <si>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</si>
  <si>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</si>
  <si>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</si>
  <si>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</si>
  <si>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</si>
  <si>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</si>
  <si>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</si>
  <si>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</si>
  <si>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</si>
  <si>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</si>
  <si>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</si>
  <si>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</si>
  <si>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</si>
  <si>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</si>
  <si>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</si>
  <si>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</si>
  <si>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</si>
  <si>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</si>
  <si>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</si>
  <si>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</si>
  <si>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</si>
  <si>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</si>
  <si>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</si>
  <si>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</si>
  <si>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</si>
  <si>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</si>
  <si>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</si>
  <si>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</si>
  <si>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</si>
  <si>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</si>
  <si>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</si>
  <si>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</si>
  <si>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</si>
  <si>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</si>
  <si>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</si>
  <si>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</si>
  <si>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</si>
  <si>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</si>
  <si>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</si>
  <si>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</si>
  <si>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</si>
  <si>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</si>
  <si>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</si>
  <si>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</si>
  <si>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</si>
  <si>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</si>
  <si>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</si>
  <si>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</si>
  <si>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</si>
  <si>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</si>
  <si>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</si>
  <si>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</si>
  <si>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</si>
  <si>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</si>
  <si>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</si>
  <si>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</si>
  <si>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</si>
  <si>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</si>
  <si>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</si>
  <si>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</si>
  <si>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</si>
  <si>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</si>
  <si>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</si>
  <si>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</si>
  <si>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</si>
  <si>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</si>
  <si>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</si>
  <si>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</si>
  <si>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</si>
  <si>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</si>
  <si>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</si>
  <si>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</si>
  <si>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</si>
  <si>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</si>
  <si>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</si>
  <si>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</si>
  <si>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</si>
  <si>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</si>
  <si>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</si>
  <si>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</si>
  <si>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</si>
  <si>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</si>
  <si>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</si>
  <si>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</si>
  <si>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</si>
  <si>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</si>
  <si>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</si>
  <si>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</si>
  <si>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</si>
  <si>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</si>
  <si>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</si>
  <si>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</si>
  <si>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</si>
  <si>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</si>
  <si>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</si>
  <si>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</si>
  <si>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</si>
  <si>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</si>
  <si>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</si>
  <si>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</si>
  <si>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</si>
  <si>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</si>
  <si>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</si>
  <si>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</si>
  <si>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</si>
  <si>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</si>
  <si>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</si>
  <si>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</si>
  <si>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</si>
  <si>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</si>
  <si>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</si>
  <si>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</si>
  <si>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</si>
  <si>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</si>
  <si>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</si>
  <si>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</si>
  <si>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</si>
  <si>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</si>
  <si>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</si>
  <si>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</si>
  <si>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</si>
  <si>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</si>
  <si>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</si>
  <si>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</si>
  <si>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</si>
  <si>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</si>
  <si>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</si>
  <si>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</si>
  <si>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</si>
  <si>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</si>
  <si>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</si>
  <si>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</si>
  <si>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</si>
  <si>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</si>
  <si>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</si>
  <si>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</si>
  <si>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</si>
  <si>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</si>
  <si>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</si>
  <si>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</si>
  <si>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</si>
  <si>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</si>
  <si>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</si>
  <si>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</si>
  <si>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</si>
  <si>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</si>
  <si>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</si>
  <si>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</si>
  <si>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</si>
  <si>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</si>
  <si>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</si>
  <si>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</si>
  <si>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</si>
  <si>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</si>
  <si>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</si>
  <si>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</si>
  <si>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</si>
  <si>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</si>
  <si>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</si>
  <si>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</si>
  <si>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</si>
  <si>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</si>
  <si>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</si>
  <si>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</si>
  <si>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</si>
  <si>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</si>
  <si>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</si>
  <si>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</si>
  <si>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</si>
  <si>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</si>
  <si>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</si>
  <si>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</si>
  <si>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</si>
  <si>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</si>
  <si>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</si>
  <si>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</si>
  <si>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</si>
  <si>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</si>
  <si>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</si>
  <si>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</si>
  <si>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</si>
  <si>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</si>
  <si>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</si>
  <si>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</si>
  <si>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</si>
  <si>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</si>
  <si>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</si>
  <si>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</si>
  <si>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</si>
  <si>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</si>
  <si>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</si>
  <si>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</si>
  <si>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</si>
  <si>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</si>
  <si>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</si>
  <si>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</si>
  <si>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</si>
  <si>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</si>
  <si>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</si>
  <si>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</si>
  <si>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</si>
  <si>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</si>
  <si>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</si>
  <si>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</si>
  <si>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</si>
  <si>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</si>
  <si>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</si>
  <si>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</si>
  <si>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</si>
  <si>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</si>
  <si>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</si>
  <si>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</si>
  <si>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</si>
  <si>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</si>
  <si>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</si>
  <si>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</si>
  <si>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</si>
  <si>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</si>
  <si>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</si>
  <si>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</si>
  <si>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</si>
  <si>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</si>
  <si>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</si>
  <si>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</si>
  <si>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</si>
  <si>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</si>
  <si>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</si>
  <si>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</si>
  <si>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</si>
  <si>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</si>
  <si>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</si>
  <si>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</si>
  <si>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</si>
  <si>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</si>
  <si>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</si>
  <si>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</si>
  <si>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</si>
  <si>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</si>
  <si>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</si>
  <si>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</si>
  <si>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</si>
  <si>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</si>
  <si>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</si>
  <si>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</si>
  <si>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</si>
  <si>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</si>
  <si>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</si>
  <si>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</si>
  <si>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</si>
  <si>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</si>
  <si>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</si>
  <si>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</si>
  <si>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</si>
  <si>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</si>
  <si>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</si>
  <si>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</si>
  <si>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</si>
  <si>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</si>
  <si>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</si>
  <si>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</si>
  <si>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</si>
  <si>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</si>
  <si>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</si>
  <si>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</si>
  <si>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</si>
  <si>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</si>
  <si>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</si>
  <si>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</si>
  <si>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</si>
  <si>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</si>
  <si>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</si>
  <si>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</si>
  <si>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</si>
  <si>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</si>
  <si>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</si>
  <si>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</si>
  <si>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</si>
  <si>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</si>
  <si>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</si>
  <si>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</si>
  <si>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</si>
  <si>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</si>
  <si>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</si>
  <si>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</si>
  <si>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</si>
  <si>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</si>
  <si>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</si>
  <si>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</si>
  <si>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</si>
  <si>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</si>
  <si>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</si>
  <si>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</si>
  <si>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</si>
  <si>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</si>
  <si>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</si>
  <si>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</si>
  <si>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</si>
  <si>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</si>
  <si>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</si>
  <si>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</si>
  <si>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</si>
  <si>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</si>
  <si>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</si>
  <si>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</si>
  <si>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</si>
  <si>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</si>
  <si>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</si>
  <si>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</si>
  <si>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</si>
  <si>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</si>
  <si>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</si>
  <si>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</si>
  <si>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</si>
  <si>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</si>
  <si>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</si>
  <si>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</si>
  <si>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</si>
  <si>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</si>
  <si>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</si>
  <si>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</si>
  <si>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</si>
  <si>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</si>
  <si>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</si>
  <si>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</si>
  <si>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</si>
  <si>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</si>
  <si>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</si>
  <si>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</si>
  <si>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</si>
  <si>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</si>
  <si>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</si>
  <si>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</si>
  <si>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</si>
  <si>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</si>
  <si>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</si>
  <si>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</si>
  <si>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</si>
  <si>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</si>
  <si>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</si>
  <si>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</si>
  <si>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</si>
  <si>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</si>
  <si>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</si>
  <si>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</si>
  <si>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</si>
  <si>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</si>
  <si>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</si>
  <si>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</si>
  <si>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</si>
  <si>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</si>
  <si>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</si>
  <si>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</si>
  <si>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</si>
  <si>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</si>
  <si>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</si>
  <si>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</si>
  <si>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</si>
  <si>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</si>
  <si>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</si>
  <si>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</si>
  <si>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</si>
  <si>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</si>
  <si>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</si>
  <si>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</si>
  <si>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</si>
  <si>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</si>
  <si>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</si>
  <si>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</si>
  <si>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</si>
  <si>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</si>
  <si>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</si>
  <si>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</si>
  <si>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</si>
  <si>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</si>
  <si>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</si>
  <si>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</si>
  <si>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</si>
  <si>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</si>
  <si>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</si>
  <si>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</si>
  <si>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</si>
  <si>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</si>
  <si>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</si>
  <si>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</si>
  <si>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</si>
  <si>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</si>
  <si>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</si>
  <si>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</si>
  <si>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</si>
  <si>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</si>
  <si>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</si>
  <si>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</si>
  <si>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</si>
  <si>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</si>
  <si>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</si>
  <si>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</si>
  <si>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</si>
  <si>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</si>
  <si>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</si>
  <si>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</si>
  <si>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</si>
  <si>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</si>
  <si>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</si>
  <si>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</si>
  <si>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</si>
  <si>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</si>
  <si>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</si>
  <si>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</si>
  <si>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</si>
  <si>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</si>
  <si>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</si>
  <si>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</si>
  <si>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</si>
  <si>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</si>
  <si>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</si>
  <si>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</si>
  <si>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</si>
  <si>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</si>
  <si>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</si>
  <si>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</si>
  <si>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</si>
  <si>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</si>
  <si>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</si>
  <si>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</si>
  <si>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</si>
  <si>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</si>
  <si>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</si>
  <si>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</si>
  <si>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</si>
  <si>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</si>
  <si>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</si>
  <si>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</si>
  <si>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</si>
  <si>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</si>
  <si>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</si>
  <si>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</si>
  <si>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</si>
  <si>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</si>
  <si>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</si>
  <si>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</si>
  <si>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</si>
  <si>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</si>
  <si>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</si>
  <si>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</si>
  <si>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</si>
  <si>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</si>
  <si>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</si>
  <si>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</si>
  <si>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</si>
  <si>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</si>
  <si>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</si>
  <si>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</si>
  <si>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</si>
  <si>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</si>
  <si>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</si>
  <si>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</si>
  <si>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</si>
  <si>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</si>
  <si>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</si>
  <si>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</si>
  <si>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</si>
  <si>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</si>
  <si>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</si>
  <si>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</si>
  <si>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</si>
  <si>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</si>
  <si>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</si>
  <si>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</si>
  <si>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</si>
  <si>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</si>
  <si>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</si>
  <si>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</si>
  <si>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</si>
  <si>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</si>
  <si>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</si>
  <si>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</si>
  <si>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</si>
  <si>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</si>
  <si>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</si>
  <si>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</si>
  <si>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</si>
  <si>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</si>
  <si>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</si>
  <si>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</si>
  <si>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</si>
  <si>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</si>
  <si>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</si>
  <si>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</si>
  <si>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</si>
  <si>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</si>
  <si>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</si>
  <si>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</si>
  <si>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</si>
  <si>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</si>
  <si>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</si>
  <si>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</si>
  <si>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</si>
  <si>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</si>
  <si>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</si>
  <si>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</si>
  <si>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</si>
  <si>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</si>
  <si>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</si>
  <si>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</si>
  <si>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</si>
  <si>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</si>
  <si>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</si>
  <si>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</si>
  <si>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</si>
  <si>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</si>
  <si>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</si>
  <si>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</si>
  <si>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</si>
  <si>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</si>
  <si>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</si>
  <si>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</si>
  <si>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</si>
  <si>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</si>
  <si>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</si>
  <si>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</si>
  <si>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</si>
  <si>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</si>
  <si>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</si>
  <si>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</si>
  <si>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</si>
  <si>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</si>
  <si>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</si>
  <si>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</si>
  <si>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</si>
  <si>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</si>
  <si>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</si>
  <si>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</si>
  <si>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</si>
  <si>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</si>
  <si>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</si>
  <si>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</si>
  <si>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</si>
  <si>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</si>
  <si>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</si>
  <si>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</si>
  <si>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</si>
  <si>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</si>
  <si>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</si>
  <si>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</si>
  <si>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</si>
  <si>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</si>
  <si>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</si>
  <si>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</si>
  <si>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</si>
  <si>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</si>
  <si>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</si>
  <si>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</si>
  <si>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</si>
  <si>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</si>
  <si>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</si>
  <si>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</si>
  <si>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</si>
  <si>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</si>
  <si>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</si>
  <si>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</si>
  <si>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</si>
  <si>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</si>
  <si>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</si>
  <si>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</si>
  <si>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</si>
  <si>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</si>
  <si>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</si>
  <si>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</si>
  <si>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</si>
  <si>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</si>
  <si>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</si>
  <si>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</si>
  <si>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</si>
  <si>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</si>
  <si>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</si>
  <si>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</si>
  <si>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</si>
  <si>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</si>
  <si>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</si>
  <si>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</si>
  <si>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</si>
  <si>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</si>
  <si>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</si>
  <si>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</si>
  <si>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</si>
  <si>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</si>
  <si>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</si>
  <si>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</si>
  <si>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</si>
  <si>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</si>
  <si>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</si>
  <si>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</si>
  <si>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</si>
  <si>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</si>
  <si>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</si>
  <si>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</si>
  <si>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</si>
  <si>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</si>
  <si>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</si>
  <si>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</si>
  <si>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</si>
  <si>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</si>
  <si>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</si>
  <si>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</si>
  <si>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</si>
  <si>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</si>
  <si>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</si>
  <si>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</si>
  <si>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</si>
  <si>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</si>
  <si>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</si>
  <si>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</si>
  <si>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</si>
  <si>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</si>
  <si>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</si>
  <si>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</si>
  <si>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</si>
  <si>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</si>
  <si>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</si>
  <si>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</si>
  <si>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</si>
  <si>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</si>
  <si>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</si>
  <si>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</si>
  <si>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</si>
  <si>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</si>
  <si>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</si>
  <si>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</si>
  <si>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</si>
  <si>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</si>
  <si>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</si>
  <si>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</si>
  <si>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</si>
  <si>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</si>
  <si>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</si>
  <si>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</si>
  <si>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</si>
  <si>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</si>
  <si>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</si>
  <si>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</si>
  <si>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</si>
  <si>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</si>
  <si>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</si>
  <si>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</si>
  <si>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</si>
  <si>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</si>
  <si>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</si>
  <si>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</si>
  <si>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</si>
  <si>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</si>
  <si>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</si>
  <si>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</si>
  <si>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</si>
  <si>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</si>
  <si>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</si>
  <si>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</si>
  <si>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</si>
  <si>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</si>
  <si>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</si>
  <si>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</si>
  <si>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</si>
  <si>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</si>
  <si>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</si>
  <si>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</si>
  <si>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</si>
  <si>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</si>
  <si>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</si>
  <si>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</si>
  <si>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</si>
  <si>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</si>
  <si>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</si>
  <si>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</si>
  <si>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</si>
  <si>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</si>
  <si>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</si>
  <si>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</si>
  <si>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</si>
  <si>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</si>
  <si>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</si>
  <si>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</si>
  <si>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</si>
  <si>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</si>
  <si>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</si>
  <si>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</si>
  <si>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</si>
  <si>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</si>
  <si>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</si>
  <si>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</si>
  <si>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</si>
  <si>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</si>
  <si>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</si>
  <si>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</si>
  <si>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</si>
  <si>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</si>
  <si>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</si>
  <si>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</si>
  <si>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</si>
  <si>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</si>
  <si>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</si>
  <si>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</si>
  <si>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</si>
  <si>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</si>
  <si>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</si>
  <si>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</si>
  <si>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</si>
  <si>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</si>
  <si>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</si>
  <si>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</si>
  <si>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</si>
  <si>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</si>
  <si>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</si>
  <si>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</si>
  <si>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</si>
  <si>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</si>
  <si>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</si>
  <si>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</si>
  <si>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</si>
  <si>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</si>
  <si>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</si>
  <si>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</si>
  <si>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</si>
  <si>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</si>
  <si>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</si>
  <si>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</si>
  <si>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</si>
  <si>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</si>
  <si>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</si>
  <si>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</si>
  <si>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</si>
  <si>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</si>
  <si>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</si>
  <si>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</si>
  <si>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</si>
  <si>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</si>
  <si>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</si>
  <si>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</si>
  <si>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</si>
  <si>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</si>
  <si>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</si>
  <si>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</si>
  <si>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</si>
  <si>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</si>
  <si>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</si>
  <si>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</si>
  <si>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</si>
  <si>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</si>
  <si>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</si>
  <si>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</si>
  <si>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</si>
  <si>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</si>
  <si>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</si>
  <si>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</si>
  <si>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</si>
  <si>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</si>
  <si>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</si>
  <si>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</si>
  <si>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</si>
  <si>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</si>
  <si>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</si>
  <si>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</si>
  <si>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</si>
  <si>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</si>
  <si>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</si>
  <si>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</si>
  <si>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</si>
  <si>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</si>
  <si>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</si>
  <si>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</si>
  <si>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</si>
  <si>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</si>
  <si>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</si>
  <si>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</si>
  <si>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</si>
  <si>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</si>
  <si>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</si>
  <si>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</si>
  <si>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</si>
  <si>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</si>
  <si>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</si>
  <si>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</si>
  <si>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</si>
  <si>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</si>
  <si>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</si>
  <si>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</si>
  <si>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</si>
  <si>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</si>
  <si>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</si>
  <si>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</si>
  <si>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</si>
  <si>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</si>
  <si>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</si>
  <si>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</si>
  <si>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</si>
  <si>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</si>
  <si>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</si>
  <si>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</si>
  <si>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</si>
  <si>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</si>
  <si>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</si>
  <si>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</si>
  <si>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</si>
  <si>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</si>
  <si>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</si>
  <si>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</si>
  <si>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</si>
  <si>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</si>
  <si>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</si>
  <si>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</si>
  <si>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</si>
  <si>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</si>
  <si>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</si>
  <si>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</si>
  <si>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</si>
  <si>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</si>
  <si>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</si>
  <si>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</si>
  <si>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</si>
  <si>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</si>
  <si>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</si>
  <si>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</si>
  <si>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</si>
  <si>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</si>
  <si>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</si>
  <si>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</si>
  <si>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</si>
  <si>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</si>
  <si>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</si>
  <si>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</si>
  <si>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</si>
  <si>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</si>
  <si>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</si>
  <si>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</si>
  <si>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</si>
  <si>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</si>
  <si>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</si>
  <si>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</si>
  <si>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</si>
  <si>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</si>
  <si>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</si>
  <si>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</si>
  <si>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</si>
  <si>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</si>
  <si>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</si>
  <si>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</si>
  <si>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</si>
  <si>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</si>
  <si>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</si>
  <si>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</si>
  <si>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</si>
  <si>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</si>
  <si>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</si>
  <si>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</si>
  <si>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</si>
  <si>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</si>
  <si>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</si>
  <si>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</si>
  <si>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</si>
  <si>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</si>
  <si>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</si>
  <si>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</si>
  <si>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</si>
  <si>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</si>
  <si>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</si>
  <si>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</si>
  <si>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</si>
  <si>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</si>
  <si>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</si>
  <si>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</si>
  <si>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</si>
  <si>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</si>
  <si>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</si>
  <si>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</si>
  <si>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</si>
  <si>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</si>
  <si>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</si>
  <si>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</si>
  <si>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</si>
  <si>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</si>
  <si>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</si>
  <si>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</si>
  <si>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</si>
  <si>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</si>
  <si>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</si>
  <si>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</si>
  <si>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</si>
  <si>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</si>
  <si>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</si>
  <si>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</si>
  <si>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</si>
  <si>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</si>
  <si>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</si>
  <si>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</si>
  <si>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</si>
  <si>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</si>
  <si>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</si>
  <si>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</si>
  <si>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</si>
  <si>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</si>
  <si>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</si>
  <si>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</si>
  <si>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</si>
  <si>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</si>
  <si>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</si>
  <si>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</si>
  <si>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</si>
  <si>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</si>
  <si>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</si>
  <si>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</si>
  <si>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</si>
  <si>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</si>
  <si>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</si>
  <si>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</si>
  <si>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</si>
  <si>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</si>
  <si>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</si>
  <si>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</si>
  <si>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</si>
  <si>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</si>
  <si>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</si>
  <si>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</si>
  <si>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</si>
  <si>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</si>
  <si>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</si>
  <si>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</si>
  <si>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</si>
  <si>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</si>
  <si>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</si>
  <si>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</si>
  <si>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</si>
  <si>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</si>
  <si>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</si>
  <si>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</si>
  <si>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</si>
  <si>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</si>
  <si>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</si>
  <si>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</si>
  <si>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</si>
  <si>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</si>
  <si>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</si>
  <si>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</si>
  <si>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</si>
  <si>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</si>
  <si>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</si>
  <si>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</si>
  <si>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</si>
  <si>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</si>
  <si>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</si>
  <si>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</si>
  <si>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</si>
  <si>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</si>
  <si>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</si>
  <si>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</si>
  <si>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</si>
  <si>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</si>
  <si>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</si>
  <si>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</si>
  <si>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</si>
  <si>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</si>
  <si>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</si>
  <si>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</si>
  <si>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</si>
  <si>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</si>
  <si>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</si>
  <si>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</si>
  <si>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</si>
  <si>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</si>
  <si>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</si>
  <si>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</si>
  <si>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</si>
  <si>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</si>
  <si>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</si>
  <si>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</si>
  <si>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</si>
  <si>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</si>
  <si>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</si>
  <si>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</si>
  <si>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</si>
  <si>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</si>
  <si>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</si>
  <si>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</si>
  <si>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</si>
  <si>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PČELICA, BISAG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</si>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</sst>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358576.56</v>
      </c>
      <c r="D2" s="7">
        <f>'PR-RAS'!E6</f>
        <v>436859.30000000005</v>
      </c>
      <c r="E2" s="7">
        <v>0</v>
      </c>
      <c r="F2" s="7">
        <v>0</v>
      </c>
      <c r="G2" s="8">
        <f t="shared" ref="G2:G274" si="0">(B2/1000)*(C2*1+D2*2)</f>
        <v>1232.2951600000001</v>
      </c>
      <c r="H2" s="8">
        <f t="shared" ref="H2:H274" si="1">ABS(C2-ROUND(C2,0))+ABS(D2-ROUND(D2,0))</f>
        <v>0.74000000004889444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547.20000000000005</v>
      </c>
      <c r="D45" s="2">
        <f>'PR-RAS'!E49</f>
        <v>2715.6</v>
      </c>
      <c r="E45" s="2">
        <v>0</v>
      </c>
      <c r="F45" s="2">
        <v>0</v>
      </c>
      <c r="G45" s="3">
        <f t="shared" si="0"/>
        <v>263.04959999999994</v>
      </c>
      <c r="H45" s="3">
        <f t="shared" si="1"/>
        <v>0.60000000000013642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547.20000000000005</v>
      </c>
      <c r="D64" s="2">
        <f>'PR-RAS'!E68</f>
        <v>2715.6</v>
      </c>
      <c r="E64" s="2">
        <v>0</v>
      </c>
      <c r="F64" s="2">
        <v>0</v>
      </c>
      <c r="G64" s="3">
        <f t="shared" si="0"/>
        <v>376.63919999999996</v>
      </c>
      <c r="H64" s="3">
        <f t="shared" si="1"/>
        <v>0.60000000000013642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547.20000000000005</v>
      </c>
      <c r="D65" s="2">
        <f>'PR-RAS'!E69</f>
        <v>2715.6</v>
      </c>
      <c r="E65" s="2">
        <v>0</v>
      </c>
      <c r="F65" s="2">
        <v>0</v>
      </c>
      <c r="G65" s="3">
        <f t="shared" si="0"/>
        <v>382.61759999999998</v>
      </c>
      <c r="H65" s="3">
        <f t="shared" si="1"/>
        <v>0.60000000000013642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137613.25</v>
      </c>
      <c r="D102" s="2">
        <f>'PR-RAS'!E106</f>
        <v>152416.79</v>
      </c>
      <c r="E102" s="2">
        <v>0</v>
      </c>
      <c r="F102" s="2">
        <v>0</v>
      </c>
      <c r="G102" s="3">
        <f t="shared" si="0"/>
        <v>44687.129830000005</v>
      </c>
      <c r="H102" s="3">
        <f t="shared" si="1"/>
        <v>0.45999999999185093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137613.25</v>
      </c>
      <c r="D108" s="2">
        <f>'PR-RAS'!E112</f>
        <v>152416.79</v>
      </c>
      <c r="E108" s="2">
        <v>0</v>
      </c>
      <c r="F108" s="2">
        <v>0</v>
      </c>
      <c r="G108" s="3">
        <f t="shared" si="0"/>
        <v>47341.810810000003</v>
      </c>
      <c r="H108" s="3">
        <f t="shared" si="1"/>
        <v>0.45999999999185093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137613.25</v>
      </c>
      <c r="D113" s="2">
        <f>'PR-RAS'!E117</f>
        <v>152416.79</v>
      </c>
      <c r="E113" s="2">
        <v>0</v>
      </c>
      <c r="F113" s="2">
        <v>0</v>
      </c>
      <c r="G113" s="3">
        <f t="shared" si="0"/>
        <v>49554.044959999999</v>
      </c>
      <c r="H113" s="3">
        <f t="shared" si="1"/>
        <v>0.45999999999185093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18.02</v>
      </c>
      <c r="D121" s="2">
        <f>'PR-RAS'!E125</f>
        <v>194.91</v>
      </c>
      <c r="E121" s="2">
        <v>0</v>
      </c>
      <c r="F121" s="2">
        <v>0</v>
      </c>
      <c r="G121" s="3">
        <f t="shared" si="0"/>
        <v>48.940799999999996</v>
      </c>
      <c r="H121" s="3">
        <f t="shared" si="1"/>
        <v>0.11000000000000298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18.02</v>
      </c>
      <c r="D125" s="2">
        <f>'PR-RAS'!E129</f>
        <v>194.91</v>
      </c>
      <c r="E125" s="2">
        <v>0</v>
      </c>
      <c r="F125" s="2">
        <v>0</v>
      </c>
      <c r="G125" s="3">
        <f t="shared" si="0"/>
        <v>50.572159999999997</v>
      </c>
      <c r="H125" s="3">
        <f t="shared" si="1"/>
        <v>0.11000000000000298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18.02</v>
      </c>
      <c r="D126" s="2">
        <f>'PR-RAS'!E130</f>
        <v>194.91</v>
      </c>
      <c r="E126" s="2">
        <v>0</v>
      </c>
      <c r="F126" s="2">
        <v>0</v>
      </c>
      <c r="G126" s="3">
        <f t="shared" si="0"/>
        <v>50.98</v>
      </c>
      <c r="H126" s="3">
        <f t="shared" si="1"/>
        <v>0.11000000000000298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220398.09</v>
      </c>
      <c r="D130" s="2">
        <f>'PR-RAS'!E134</f>
        <v>281532</v>
      </c>
      <c r="E130" s="2">
        <v>0</v>
      </c>
      <c r="F130" s="2">
        <v>0</v>
      </c>
      <c r="G130" s="3">
        <f t="shared" si="0"/>
        <v>101066.60961</v>
      </c>
      <c r="H130" s="3">
        <f t="shared" si="1"/>
        <v>8.999999999650754E-2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220398.09</v>
      </c>
      <c r="D131" s="2">
        <f>'PR-RAS'!E135</f>
        <v>281532</v>
      </c>
      <c r="E131" s="2">
        <v>0</v>
      </c>
      <c r="F131" s="2">
        <v>0</v>
      </c>
      <c r="G131" s="3">
        <f t="shared" si="0"/>
        <v>101850.0717</v>
      </c>
      <c r="H131" s="3">
        <f t="shared" si="1"/>
        <v>8.999999999650754E-2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220398.09</v>
      </c>
      <c r="D132" s="2">
        <f>'PR-RAS'!E136</f>
        <v>281532</v>
      </c>
      <c r="E132" s="2">
        <v>0</v>
      </c>
      <c r="F132" s="2">
        <v>0</v>
      </c>
      <c r="G132" s="3">
        <f t="shared" si="0"/>
        <v>102633.53379</v>
      </c>
      <c r="H132" s="3">
        <f t="shared" si="1"/>
        <v>8.999999999650754E-2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361466.04</v>
      </c>
      <c r="D148" s="2">
        <f>'PR-RAS'!E152</f>
        <v>434866.56</v>
      </c>
      <c r="E148" s="2">
        <v>0</v>
      </c>
      <c r="F148" s="2">
        <v>0</v>
      </c>
      <c r="G148" s="3">
        <f t="shared" si="0"/>
        <v>180986.27651999998</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273424.77</v>
      </c>
      <c r="D149" s="2">
        <f>'PR-RAS'!E153</f>
        <v>335270.52999999997</v>
      </c>
      <c r="E149" s="2">
        <v>0</v>
      </c>
      <c r="F149" s="2">
        <v>0</v>
      </c>
      <c r="G149" s="3">
        <f t="shared" si="0"/>
        <v>139706.94283999997</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222665.09</v>
      </c>
      <c r="D150" s="2">
        <f>'PR-RAS'!E154</f>
        <v>278963.23</v>
      </c>
      <c r="E150" s="2">
        <v>0</v>
      </c>
      <c r="F150" s="2">
        <v>0</v>
      </c>
      <c r="G150" s="3">
        <f t="shared" si="0"/>
        <v>116308.14094999999</v>
      </c>
      <c r="H150" s="3">
        <f t="shared" si="1"/>
        <v>0.31999999997788109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222665.09</v>
      </c>
      <c r="D151" s="2">
        <f>'PR-RAS'!E155</f>
        <v>278963.23</v>
      </c>
      <c r="E151" s="2">
        <v>0</v>
      </c>
      <c r="F151" s="2">
        <v>0</v>
      </c>
      <c r="G151" s="3">
        <f t="shared" si="0"/>
        <v>117088.73249999998</v>
      </c>
      <c r="H151" s="3">
        <f t="shared" si="1"/>
        <v>0.31999999997788109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24193.54</v>
      </c>
      <c r="D155" s="2">
        <f>'PR-RAS'!E159</f>
        <v>23003.48</v>
      </c>
      <c r="E155" s="2">
        <v>0</v>
      </c>
      <c r="F155" s="2">
        <v>0</v>
      </c>
      <c r="G155" s="3">
        <f t="shared" si="0"/>
        <v>10810.877</v>
      </c>
      <c r="H155" s="3">
        <f t="shared" si="1"/>
        <v>0.93999999999869033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26566.14</v>
      </c>
      <c r="D156" s="2">
        <f>'PR-RAS'!E160</f>
        <v>33303.82</v>
      </c>
      <c r="E156" s="2">
        <v>0</v>
      </c>
      <c r="F156" s="2">
        <v>0</v>
      </c>
      <c r="G156" s="3">
        <f t="shared" si="0"/>
        <v>14441.9359</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26566.14</v>
      </c>
      <c r="D158" s="2">
        <f>'PR-RAS'!E162</f>
        <v>33303.82</v>
      </c>
      <c r="E158" s="2">
        <v>0</v>
      </c>
      <c r="F158" s="2">
        <v>0</v>
      </c>
      <c r="G158" s="3">
        <f t="shared" si="0"/>
        <v>14628.283460000001</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87358.59</v>
      </c>
      <c r="D160" s="2">
        <f>'PR-RAS'!E164</f>
        <v>98887.72</v>
      </c>
      <c r="E160" s="2">
        <v>0</v>
      </c>
      <c r="F160" s="2">
        <v>0</v>
      </c>
      <c r="G160" s="3">
        <f t="shared" si="0"/>
        <v>45336.310770000004</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14025.78</v>
      </c>
      <c r="D161" s="2">
        <f>'PR-RAS'!E165</f>
        <v>15682.289999999999</v>
      </c>
      <c r="E161" s="2">
        <v>0</v>
      </c>
      <c r="F161" s="2">
        <v>0</v>
      </c>
      <c r="G161" s="3">
        <f t="shared" si="0"/>
        <v>7262.4576000000006</v>
      </c>
      <c r="H161" s="3">
        <f t="shared" si="1"/>
        <v>0.50999999999839929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119.6</v>
      </c>
      <c r="D162" s="2">
        <f>'PR-RAS'!E166</f>
        <v>547.30999999999995</v>
      </c>
      <c r="E162" s="2">
        <v>0</v>
      </c>
      <c r="F162" s="2">
        <v>0</v>
      </c>
      <c r="G162" s="3">
        <f t="shared" si="0"/>
        <v>195.48941999999997</v>
      </c>
      <c r="H162" s="3">
        <f t="shared" si="1"/>
        <v>0.70999999999995111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11059.07</v>
      </c>
      <c r="D163" s="2">
        <f>'PR-RAS'!E167</f>
        <v>10304.98</v>
      </c>
      <c r="E163" s="2">
        <v>0</v>
      </c>
      <c r="F163" s="2">
        <v>0</v>
      </c>
      <c r="G163" s="3">
        <f t="shared" si="0"/>
        <v>5130.3828599999997</v>
      </c>
      <c r="H163" s="3">
        <f t="shared" si="1"/>
        <v>9.0000000000145519E-2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494.11</v>
      </c>
      <c r="D164" s="2">
        <f>'PR-RAS'!E168</f>
        <v>2563</v>
      </c>
      <c r="E164" s="2">
        <v>0</v>
      </c>
      <c r="F164" s="2">
        <v>0</v>
      </c>
      <c r="G164" s="3">
        <f t="shared" si="0"/>
        <v>916.07792999999992</v>
      </c>
      <c r="H164" s="3">
        <f t="shared" si="1"/>
        <v>0.11000000000001364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2353</v>
      </c>
      <c r="D165" s="2">
        <f>'PR-RAS'!E169</f>
        <v>2267</v>
      </c>
      <c r="E165" s="2">
        <v>0</v>
      </c>
      <c r="F165" s="2">
        <v>0</v>
      </c>
      <c r="G165" s="3">
        <f t="shared" si="0"/>
        <v>1129.4680000000001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37968.159999999996</v>
      </c>
      <c r="D166" s="2">
        <f>'PR-RAS'!E170</f>
        <v>43525.039999999994</v>
      </c>
      <c r="E166" s="2">
        <v>0</v>
      </c>
      <c r="F166" s="2">
        <v>0</v>
      </c>
      <c r="G166" s="3">
        <f t="shared" si="0"/>
        <v>20628.009600000001</v>
      </c>
      <c r="H166" s="3">
        <f t="shared" si="1"/>
        <v>0.19999999998981366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10563.23</v>
      </c>
      <c r="D167" s="2">
        <f>'PR-RAS'!E171</f>
        <v>10435.83</v>
      </c>
      <c r="E167" s="2">
        <v>0</v>
      </c>
      <c r="F167" s="2">
        <v>0</v>
      </c>
      <c r="G167" s="3">
        <f t="shared" si="0"/>
        <v>5218.1917400000002</v>
      </c>
      <c r="H167" s="3">
        <f t="shared" si="1"/>
        <v>0.3999999999996362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24783.69</v>
      </c>
      <c r="D168" s="2">
        <f>'PR-RAS'!E172</f>
        <v>25784.99</v>
      </c>
      <c r="E168" s="2">
        <v>0</v>
      </c>
      <c r="F168" s="2">
        <v>0</v>
      </c>
      <c r="G168" s="3">
        <f t="shared" si="0"/>
        <v>12751.062890000001</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727.56</v>
      </c>
      <c r="D170" s="2">
        <f>'PR-RAS'!E174</f>
        <v>494.27</v>
      </c>
      <c r="E170" s="2">
        <v>0</v>
      </c>
      <c r="F170" s="2">
        <v>0</v>
      </c>
      <c r="G170" s="3">
        <f t="shared" si="0"/>
        <v>290.02089999999998</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1057.52</v>
      </c>
      <c r="D171" s="2">
        <f>'PR-RAS'!E175</f>
        <v>6396.85</v>
      </c>
      <c r="E171" s="2">
        <v>0</v>
      </c>
      <c r="F171" s="2">
        <v>0</v>
      </c>
      <c r="G171" s="3">
        <f t="shared" si="0"/>
        <v>2354.7074000000002</v>
      </c>
      <c r="H171" s="3">
        <f t="shared" si="1"/>
        <v>0.62999999999965439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836.16</v>
      </c>
      <c r="D173" s="2">
        <f>'PR-RAS'!E177</f>
        <v>413.1</v>
      </c>
      <c r="E173" s="2">
        <v>0</v>
      </c>
      <c r="F173" s="2">
        <v>0</v>
      </c>
      <c r="G173" s="3">
        <f t="shared" si="0"/>
        <v>285.92592000000002</v>
      </c>
      <c r="H173" s="3">
        <f t="shared" si="1"/>
        <v>0.25999999999999091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33419.040000000001</v>
      </c>
      <c r="D174" s="2">
        <f>'PR-RAS'!E178</f>
        <v>37217.819999999992</v>
      </c>
      <c r="E174" s="2">
        <v>0</v>
      </c>
      <c r="F174" s="2">
        <v>0</v>
      </c>
      <c r="G174" s="3">
        <f t="shared" si="0"/>
        <v>18658.859639999999</v>
      </c>
      <c r="H174" s="3">
        <f t="shared" si="1"/>
        <v>0.22000000000844011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1071.74</v>
      </c>
      <c r="D175" s="2">
        <f>'PR-RAS'!E179</f>
        <v>2068.59</v>
      </c>
      <c r="E175" s="2">
        <v>0</v>
      </c>
      <c r="F175" s="2">
        <v>0</v>
      </c>
      <c r="G175" s="3">
        <f t="shared" si="0"/>
        <v>906.35208</v>
      </c>
      <c r="H175" s="3">
        <f t="shared" si="1"/>
        <v>0.66999999999984539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3408.25</v>
      </c>
      <c r="D176" s="2">
        <f>'PR-RAS'!E180</f>
        <v>10398.74</v>
      </c>
      <c r="E176" s="2">
        <v>0</v>
      </c>
      <c r="F176" s="2">
        <v>0</v>
      </c>
      <c r="G176" s="3">
        <f t="shared" si="0"/>
        <v>4236.0027499999997</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4034.76</v>
      </c>
      <c r="D178" s="2">
        <f>'PR-RAS'!E182</f>
        <v>1273.98</v>
      </c>
      <c r="E178" s="2">
        <v>0</v>
      </c>
      <c r="F178" s="2">
        <v>0</v>
      </c>
      <c r="G178" s="3">
        <f t="shared" si="0"/>
        <v>1165.1414399999999</v>
      </c>
      <c r="H178" s="3">
        <f t="shared" si="1"/>
        <v>0.25999999999976353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507.49</v>
      </c>
      <c r="D179" s="2">
        <f>'PR-RAS'!E183</f>
        <v>433.46</v>
      </c>
      <c r="E179" s="2">
        <v>0</v>
      </c>
      <c r="F179" s="2">
        <v>0</v>
      </c>
      <c r="G179" s="3">
        <f t="shared" si="0"/>
        <v>244.64497999999998</v>
      </c>
      <c r="H179" s="3">
        <f t="shared" si="1"/>
        <v>0.94999999999998863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1010.28</v>
      </c>
      <c r="D180" s="2">
        <f>'PR-RAS'!E184</f>
        <v>1541.98</v>
      </c>
      <c r="E180" s="2">
        <v>0</v>
      </c>
      <c r="F180" s="2">
        <v>0</v>
      </c>
      <c r="G180" s="3">
        <f t="shared" si="0"/>
        <v>732.8689599999999</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19288.84</v>
      </c>
      <c r="D181" s="2">
        <f>'PR-RAS'!E185</f>
        <v>17656.560000000001</v>
      </c>
      <c r="E181" s="2">
        <v>0</v>
      </c>
      <c r="F181" s="2">
        <v>0</v>
      </c>
      <c r="G181" s="3">
        <f t="shared" si="0"/>
        <v>9828.3528000000006</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4077.76</v>
      </c>
      <c r="D183" s="2">
        <f>'PR-RAS'!E187</f>
        <v>3824.59</v>
      </c>
      <c r="E183" s="2">
        <v>0</v>
      </c>
      <c r="F183" s="2">
        <v>0</v>
      </c>
      <c r="G183" s="3">
        <f t="shared" si="0"/>
        <v>2134.3030800000001</v>
      </c>
      <c r="H183" s="3">
        <f t="shared" si="1"/>
        <v>0.6499999999996362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1945.6100000000001</v>
      </c>
      <c r="D190" s="2">
        <f>'PR-RAS'!E194</f>
        <v>2462.5700000000002</v>
      </c>
      <c r="E190" s="2">
        <v>0</v>
      </c>
      <c r="F190" s="2">
        <v>0</v>
      </c>
      <c r="G190" s="3">
        <f t="shared" si="0"/>
        <v>1298.5717500000001</v>
      </c>
      <c r="H190" s="3">
        <f t="shared" si="1"/>
        <v>0.81999999999970896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271.04000000000002</v>
      </c>
      <c r="D192" s="2">
        <f>'PR-RAS'!E196</f>
        <v>354.63</v>
      </c>
      <c r="E192" s="2">
        <v>0</v>
      </c>
      <c r="F192" s="2">
        <v>0</v>
      </c>
      <c r="G192" s="3">
        <f t="shared" si="0"/>
        <v>187.2373</v>
      </c>
      <c r="H192" s="3">
        <f t="shared" si="1"/>
        <v>0.41000000000002501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607.26</v>
      </c>
      <c r="D193" s="2">
        <f>'PR-RAS'!E197</f>
        <v>955.27</v>
      </c>
      <c r="E193" s="2">
        <v>0</v>
      </c>
      <c r="F193" s="2">
        <v>0</v>
      </c>
      <c r="G193" s="3">
        <f t="shared" si="0"/>
        <v>483.41760000000005</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19.91</v>
      </c>
      <c r="D195" s="2">
        <f>'PR-RAS'!E199</f>
        <v>0</v>
      </c>
      <c r="E195" s="2">
        <v>0</v>
      </c>
      <c r="F195" s="2">
        <v>0</v>
      </c>
      <c r="G195" s="3">
        <f t="shared" si="0"/>
        <v>3.8625400000000001</v>
      </c>
      <c r="H195" s="3">
        <f t="shared" si="1"/>
        <v>8.9999999999999858E-2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1047.4000000000001</v>
      </c>
      <c r="D197" s="2">
        <f>'PR-RAS'!E201</f>
        <v>1152.67</v>
      </c>
      <c r="E197" s="2">
        <v>0</v>
      </c>
      <c r="F197" s="2">
        <v>0</v>
      </c>
      <c r="G197" s="3">
        <f t="shared" si="0"/>
        <v>657.13704000000007</v>
      </c>
      <c r="H197" s="3">
        <f t="shared" si="1"/>
        <v>0.73000000000001819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682.68</v>
      </c>
      <c r="D198" s="2">
        <f>'PR-RAS'!E202</f>
        <v>708.31</v>
      </c>
      <c r="E198" s="2">
        <v>0</v>
      </c>
      <c r="F198" s="2">
        <v>0</v>
      </c>
      <c r="G198" s="3">
        <f t="shared" si="0"/>
        <v>413.56209999999999</v>
      </c>
      <c r="H198" s="3">
        <f t="shared" si="1"/>
        <v>0.62999999999999545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682.68</v>
      </c>
      <c r="D212" s="2">
        <f>'PR-RAS'!E216</f>
        <v>708.31</v>
      </c>
      <c r="E212" s="2">
        <v>0</v>
      </c>
      <c r="F212" s="2">
        <v>0</v>
      </c>
      <c r="G212" s="3">
        <f t="shared" si="0"/>
        <v>442.95229999999992</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682.68</v>
      </c>
      <c r="D213" s="2">
        <f>'PR-RAS'!E217</f>
        <v>708.31</v>
      </c>
      <c r="E213" s="2">
        <v>0</v>
      </c>
      <c r="F213" s="2">
        <v>0</v>
      </c>
      <c r="G213" s="3">
        <f t="shared" si="0"/>
        <v>445.05159999999995</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361466.04</v>
      </c>
      <c r="D295" s="2">
        <f>'PR-RAS'!E299</f>
        <v>434866.56</v>
      </c>
      <c r="E295" s="2">
        <v>0</v>
      </c>
      <c r="F295" s="2">
        <v>0</v>
      </c>
      <c r="G295" s="3">
        <f t="shared" si="12"/>
        <v>361972.55303999997</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1992.7400000000489</v>
      </c>
      <c r="E296" s="2">
        <v>0</v>
      </c>
      <c r="F296" s="2">
        <v>0</v>
      </c>
      <c r="G296" s="3">
        <f t="shared" si="12"/>
        <v>1175.7166000000288</v>
      </c>
      <c r="H296" s="3">
        <f t="shared" si="13"/>
        <v>0.25999999995110556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2889.4799999999814</v>
      </c>
      <c r="D297" s="2">
        <f>'PR-RAS'!E301</f>
        <v>0</v>
      </c>
      <c r="E297" s="2">
        <v>0</v>
      </c>
      <c r="F297" s="2">
        <v>0</v>
      </c>
      <c r="G297" s="3">
        <f t="shared" si="12"/>
        <v>855.2860799999944</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29642.18</v>
      </c>
      <c r="D298" s="2">
        <f>'PR-RAS'!E302</f>
        <v>26752.7</v>
      </c>
      <c r="E298" s="2">
        <v>0</v>
      </c>
      <c r="F298" s="2">
        <v>0</v>
      </c>
      <c r="G298" s="3">
        <f t="shared" si="12"/>
        <v>24694.831259999999</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14270.76</v>
      </c>
      <c r="D300" s="2">
        <f>'PR-RAS'!E304</f>
        <v>14131</v>
      </c>
      <c r="E300" s="2">
        <v>0</v>
      </c>
      <c r="F300" s="2">
        <v>0</v>
      </c>
      <c r="G300" s="3">
        <f t="shared" si="12"/>
        <v>12717.295239999999</v>
      </c>
      <c r="H300" s="3">
        <f t="shared" si="13"/>
        <v>0.23999999999978172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2939.69</v>
      </c>
      <c r="D355" s="2">
        <f>'PR-RAS'!E360</f>
        <v>4055.3399999999997</v>
      </c>
      <c r="E355" s="2">
        <v>0</v>
      </c>
      <c r="F355" s="2">
        <v>0</v>
      </c>
      <c r="G355" s="3">
        <f t="shared" si="12"/>
        <v>3911.8309799999993</v>
      </c>
      <c r="H355" s="3">
        <f t="shared" si="13"/>
        <v>0.6499999999996362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2939.69</v>
      </c>
      <c r="D368" s="2">
        <f>'PR-RAS'!E373</f>
        <v>4055.3399999999997</v>
      </c>
      <c r="E368" s="2">
        <v>0</v>
      </c>
      <c r="F368" s="2">
        <v>0</v>
      </c>
      <c r="G368" s="3">
        <f t="shared" si="12"/>
        <v>4055.4857899999997</v>
      </c>
      <c r="H368" s="3">
        <f t="shared" si="13"/>
        <v>0.6499999999996362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2939.69</v>
      </c>
      <c r="D374" s="2">
        <f>'PR-RAS'!E379</f>
        <v>4055.3399999999997</v>
      </c>
      <c r="E374" s="2">
        <v>0</v>
      </c>
      <c r="F374" s="2">
        <v>0</v>
      </c>
      <c r="G374" s="3">
        <f t="shared" si="12"/>
        <v>4121.7880099999993</v>
      </c>
      <c r="H374" s="3">
        <f t="shared" si="13"/>
        <v>0.6499999999996362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1295.93</v>
      </c>
      <c r="D375" s="2">
        <f>'PR-RAS'!E380</f>
        <v>0</v>
      </c>
      <c r="E375" s="2">
        <v>0</v>
      </c>
      <c r="F375" s="2">
        <v>0</v>
      </c>
      <c r="G375" s="3">
        <f t="shared" si="12"/>
        <v>484.67782</v>
      </c>
      <c r="H375" s="3">
        <f t="shared" si="13"/>
        <v>6.9999999999936335E-2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355.49</v>
      </c>
      <c r="D376" s="2">
        <f>'PR-RAS'!E381</f>
        <v>234.1</v>
      </c>
      <c r="E376" s="2">
        <v>0</v>
      </c>
      <c r="F376" s="2">
        <v>0</v>
      </c>
      <c r="G376" s="3">
        <f t="shared" si="12"/>
        <v>308.88375000000002</v>
      </c>
      <c r="H376" s="3">
        <f t="shared" si="13"/>
        <v>0.59000000000000341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1288.27</v>
      </c>
      <c r="D381" s="2">
        <f>'PR-RAS'!E386</f>
        <v>3821.24</v>
      </c>
      <c r="E381" s="2">
        <v>0</v>
      </c>
      <c r="F381" s="2">
        <v>0</v>
      </c>
      <c r="G381" s="3">
        <f t="shared" si="12"/>
        <v>3393.6849999999999</v>
      </c>
      <c r="H381" s="3">
        <f t="shared" si="13"/>
        <v>0.50999999999976353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2939.69</v>
      </c>
      <c r="D413" s="2">
        <f>'PR-RAS'!E418</f>
        <v>4055.3399999999997</v>
      </c>
      <c r="E413" s="2">
        <v>0</v>
      </c>
      <c r="F413" s="2">
        <v>0</v>
      </c>
      <c r="G413" s="3">
        <f t="shared" si="12"/>
        <v>4552.7524399999993</v>
      </c>
      <c r="H413" s="3">
        <f t="shared" si="13"/>
        <v>0.6499999999996362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28511.97</v>
      </c>
      <c r="D415" s="2">
        <f>'PR-RAS'!E420</f>
        <v>31451.66</v>
      </c>
      <c r="E415" s="2">
        <v>0</v>
      </c>
      <c r="F415" s="2">
        <v>0</v>
      </c>
      <c r="G415" s="3">
        <f t="shared" si="12"/>
        <v>37845.930059999999</v>
      </c>
      <c r="H415" s="3">
        <f t="shared" si="13"/>
        <v>0.36999999999898137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358576.56</v>
      </c>
      <c r="D417" s="2">
        <f>'PR-RAS'!E422</f>
        <v>436859.30000000005</v>
      </c>
      <c r="E417" s="2">
        <v>0</v>
      </c>
      <c r="F417" s="2">
        <v>0</v>
      </c>
      <c r="G417" s="3">
        <f t="shared" si="12"/>
        <v>512634.78656000004</v>
      </c>
      <c r="H417" s="3">
        <f t="shared" si="13"/>
        <v>0.74000000004889444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364405.73</v>
      </c>
      <c r="D418" s="2">
        <f>'PR-RAS'!E423</f>
        <v>438921.9</v>
      </c>
      <c r="E418" s="2">
        <v>0</v>
      </c>
      <c r="F418" s="2">
        <v>0</v>
      </c>
      <c r="G418" s="3">
        <f t="shared" si="12"/>
        <v>518018.05400999996</v>
      </c>
      <c r="H418" s="3">
        <f t="shared" si="13"/>
        <v>0.36999999999534339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5829.1699999999837</v>
      </c>
      <c r="D420" s="2">
        <f>'PR-RAS'!E425</f>
        <v>2062.5999999999767</v>
      </c>
      <c r="E420" s="2">
        <v>0</v>
      </c>
      <c r="F420" s="2">
        <v>0</v>
      </c>
      <c r="G420" s="3">
        <f t="shared" si="12"/>
        <v>4170.8810299999732</v>
      </c>
      <c r="H420" s="3">
        <f t="shared" si="13"/>
        <v>0.57000000000698492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1130.2099999999991</v>
      </c>
      <c r="D421" s="2">
        <f>'PR-RAS'!E426</f>
        <v>0</v>
      </c>
      <c r="E421" s="2">
        <v>0</v>
      </c>
      <c r="F421" s="2">
        <v>0</v>
      </c>
      <c r="G421" s="3">
        <f t="shared" si="12"/>
        <v>474.6881999999996</v>
      </c>
      <c r="H421" s="3">
        <f t="shared" si="13"/>
        <v>0.20999999999912689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4698.9599999999991</v>
      </c>
      <c r="E422" s="2">
        <v>0</v>
      </c>
      <c r="F422" s="2">
        <v>0</v>
      </c>
      <c r="G422" s="3">
        <f t="shared" si="12"/>
        <v>3956.5243199999991</v>
      </c>
      <c r="H422" s="3">
        <f t="shared" si="13"/>
        <v>4.0000000000873115E-2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14270.76</v>
      </c>
      <c r="D423" s="2">
        <f>'PR-RAS'!E428</f>
        <v>14131</v>
      </c>
      <c r="E423" s="2">
        <v>0</v>
      </c>
      <c r="F423" s="2">
        <v>0</v>
      </c>
      <c r="G423" s="3">
        <f t="shared" si="12"/>
        <v>17948.824720000001</v>
      </c>
      <c r="H423" s="3">
        <f t="shared" si="13"/>
        <v>0.23999999999978172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358576.56</v>
      </c>
      <c r="D637" s="2">
        <f>'PR-RAS'!E643</f>
        <v>436859.30000000005</v>
      </c>
      <c r="E637" s="2">
        <v>0</v>
      </c>
      <c r="F637" s="2">
        <v>0</v>
      </c>
      <c r="G637" s="3">
        <f t="shared" si="14"/>
        <v>783739.7217600001</v>
      </c>
      <c r="H637" s="3">
        <f t="shared" si="15"/>
        <v>0.74000000004889444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364405.73</v>
      </c>
      <c r="D638" s="2">
        <f>'PR-RAS'!E644</f>
        <v>438921.9</v>
      </c>
      <c r="E638" s="2">
        <v>0</v>
      </c>
      <c r="F638" s="2">
        <v>0</v>
      </c>
      <c r="G638" s="3">
        <f t="shared" si="14"/>
        <v>791312.95061000006</v>
      </c>
      <c r="H638" s="3">
        <f t="shared" si="15"/>
        <v>0.36999999999534339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5829.1699999999837</v>
      </c>
      <c r="D640" s="2">
        <f>'PR-RAS'!E646</f>
        <v>2062.5999999999767</v>
      </c>
      <c r="E640" s="2">
        <v>0</v>
      </c>
      <c r="F640" s="2">
        <v>0</v>
      </c>
      <c r="G640" s="3">
        <f t="shared" si="14"/>
        <v>6360.8424299999597</v>
      </c>
      <c r="H640" s="3">
        <f t="shared" si="15"/>
        <v>0.57000000000698492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1130.2099999999991</v>
      </c>
      <c r="D641" s="2">
        <f>'PR-RAS'!E647</f>
        <v>0</v>
      </c>
      <c r="E641" s="2">
        <v>0</v>
      </c>
      <c r="F641" s="2">
        <v>0</v>
      </c>
      <c r="G641" s="3">
        <f t="shared" si="14"/>
        <v>723.3343999999995</v>
      </c>
      <c r="H641" s="3">
        <f t="shared" si="15"/>
        <v>0.20999999999912689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4698.9599999999991</v>
      </c>
      <c r="E642" s="2">
        <v>0</v>
      </c>
      <c r="F642" s="2">
        <v>0</v>
      </c>
      <c r="G642" s="3">
        <f t="shared" si="14"/>
        <v>6024.0667199999989</v>
      </c>
      <c r="H642" s="3">
        <f t="shared" si="15"/>
        <v>4.0000000000873115E-2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4698.9599999999846</v>
      </c>
      <c r="D644" s="2">
        <f>'PR-RAS'!E650</f>
        <v>6761.5599999999758</v>
      </c>
      <c r="E644" s="2">
        <v>0</v>
      </c>
      <c r="F644" s="2">
        <v>0</v>
      </c>
      <c r="G644" s="3">
        <f t="shared" si="14"/>
        <v>11716.797439999958</v>
      </c>
      <c r="H644" s="3">
        <f t="shared" si="15"/>
        <v>0.48000000003958121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19142.98</v>
      </c>
      <c r="D646" s="2">
        <f>'PR-RAS'!E653</f>
        <v>25315.58</v>
      </c>
      <c r="E646" s="2">
        <v>0</v>
      </c>
      <c r="F646" s="2">
        <v>0</v>
      </c>
      <c r="G646" s="3">
        <f t="shared" si="14"/>
        <v>45004.320299999999</v>
      </c>
      <c r="H646" s="3">
        <f t="shared" si="15"/>
        <v>0.43999999999869033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360533.75</v>
      </c>
      <c r="D647" s="2">
        <f>'PR-RAS'!E654</f>
        <v>437529.13</v>
      </c>
      <c r="E647" s="2">
        <v>0</v>
      </c>
      <c r="F647" s="2">
        <v>0</v>
      </c>
      <c r="G647" s="3">
        <f t="shared" si="14"/>
        <v>798192.43845999998</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354361.15</v>
      </c>
      <c r="D648" s="2">
        <f>'PR-RAS'!E655</f>
        <v>462844.71</v>
      </c>
      <c r="E648" s="2">
        <v>0</v>
      </c>
      <c r="F648" s="2">
        <v>0</v>
      </c>
      <c r="G648" s="3">
        <f t="shared" si="14"/>
        <v>828192.71879000007</v>
      </c>
      <c r="H648" s="3">
        <f t="shared" si="15"/>
        <v>0.44000000000232831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25315.579999999958</v>
      </c>
      <c r="D649" s="2">
        <f>'PR-RAS'!E656</f>
        <v>0</v>
      </c>
      <c r="E649" s="2">
        <v>0</v>
      </c>
      <c r="F649" s="2">
        <v>0</v>
      </c>
      <c r="G649" s="3">
        <f t="shared" si="14"/>
        <v>16404.495839999974</v>
      </c>
      <c r="H649" s="3">
        <f t="shared" si="15"/>
        <v>0.42000000004190952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16</v>
      </c>
      <c r="E651" s="2">
        <v>0</v>
      </c>
      <c r="F651" s="2">
        <v>0</v>
      </c>
      <c r="G651" s="3">
        <f t="shared" si="14"/>
        <v>30.55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14</v>
      </c>
      <c r="E653" s="2">
        <v>0</v>
      </c>
      <c r="F653" s="2">
        <v>0</v>
      </c>
      <c r="G653" s="3">
        <f t="shared" si="14"/>
        <v>26.080000000000002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547.20000000000005</v>
      </c>
      <c r="D676" s="2">
        <f>'PR-RAS'!E683</f>
        <v>2715.6</v>
      </c>
      <c r="E676" s="2">
        <v>0</v>
      </c>
      <c r="F676" s="2">
        <v>0</v>
      </c>
      <c r="G676" s="3">
        <f t="shared" si="14"/>
        <v>4035.42</v>
      </c>
      <c r="H676" s="3">
        <f t="shared" si="15"/>
        <v>0.60000000000013642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137613.25</v>
      </c>
      <c r="D717" s="2">
        <f>'PR-RAS'!E724</f>
        <v>152416.79</v>
      </c>
      <c r="E717" s="2">
        <v>0</v>
      </c>
      <c r="F717" s="2">
        <v>0</v>
      </c>
      <c r="G717" s="3">
        <f t="shared" si="14"/>
        <v>316791.93027999997</v>
      </c>
      <c r="H717" s="3">
        <f t="shared" si="15"/>
        <v>0.45999999999185093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400</v>
      </c>
      <c r="D726" s="2">
        <f>'PR-RAS'!E733</f>
        <v>400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11059.07</v>
      </c>
      <c r="D727" s="2">
        <f>'PR-RAS'!E734</f>
        <v>10304.98</v>
      </c>
      <c r="E727" s="2">
        <v>0</v>
      </c>
      <c r="F727" s="2">
        <v>0</v>
      </c>
      <c r="G727" s="3">
        <f t="shared" si="14"/>
        <v>22991.715779999999</v>
      </c>
      <c r="H727" s="3">
        <f t="shared" si="15"/>
        <v>9.0000000000145519E-2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419.41</v>
      </c>
      <c r="D729" s="2">
        <f>'PR-RAS'!E736</f>
        <v>912.86</v>
      </c>
      <c r="E729" s="2">
        <v>0</v>
      </c>
      <c r="F729" s="2">
        <v>0</v>
      </c>
      <c r="G729" s="3">
        <f t="shared" si="14"/>
        <v>1634.4546399999999</v>
      </c>
      <c r="H729" s="3">
        <f t="shared" si="15"/>
        <v>0.55000000000001137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4593.84</v>
      </c>
      <c r="D731" s="2">
        <f>'PR-RAS'!E738</f>
        <v>2357.5100000000002</v>
      </c>
      <c r="E731" s="2">
        <v>0</v>
      </c>
      <c r="F731" s="2">
        <v>0</v>
      </c>
      <c r="G731" s="3">
        <f t="shared" si="14"/>
        <v>6795.4678000000004</v>
      </c>
      <c r="H731" s="3">
        <f t="shared" si="15"/>
        <v>0.6499999999996362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227.15</v>
      </c>
      <c r="E732" s="2">
        <v>0</v>
      </c>
      <c r="F732" s="2">
        <v>0</v>
      </c>
      <c r="G732" s="3">
        <f t="shared" si="14"/>
        <v>332.0933</v>
      </c>
      <c r="H732" s="3">
        <f t="shared" si="15"/>
        <v>0.15000000000000568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49402.78</v>
      </c>
      <c r="D1011" s="7">
        <f>BILANCA!E6</f>
        <v>49161.400000000009</v>
      </c>
      <c r="E1011" s="7">
        <v>0</v>
      </c>
      <c r="F1011" s="7">
        <v>0</v>
      </c>
      <c r="G1011" s="8">
        <f t="shared" ref="G1011:G1306" si="38">B1011/1000*C1011+B1011/500*D1011</f>
        <v>147.72558000000001</v>
      </c>
      <c r="H1011" s="8">
        <f t="shared" si="35"/>
        <v>0.6200000000098953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9619.9000000000033</v>
      </c>
      <c r="D1012" s="2">
        <f>BILANCA!E7</f>
        <v>10109.770000000002</v>
      </c>
      <c r="E1012" s="2">
        <v>0</v>
      </c>
      <c r="F1012" s="2">
        <v>0</v>
      </c>
      <c r="G1012" s="3">
        <f t="shared" si="38"/>
        <v>59.678880000000021</v>
      </c>
      <c r="H1012" s="3">
        <f t="shared" si="35"/>
        <v>0.32999999999447027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9619.9000000000033</v>
      </c>
      <c r="D1017" s="2">
        <f>BILANCA!E12</f>
        <v>10109.770000000002</v>
      </c>
      <c r="E1017" s="2">
        <v>0</v>
      </c>
      <c r="F1017" s="2">
        <v>0</v>
      </c>
      <c r="G1017" s="3">
        <f t="shared" si="38"/>
        <v>208.87608000000006</v>
      </c>
      <c r="H1017" s="3">
        <f t="shared" si="35"/>
        <v>0.32999999999447027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4416.7800000000007</v>
      </c>
      <c r="D1018" s="2">
        <f>BILANCA!E13</f>
        <v>4127.08</v>
      </c>
      <c r="E1018" s="2">
        <v>0</v>
      </c>
      <c r="F1018" s="2">
        <v>0</v>
      </c>
      <c r="G1018" s="3">
        <f t="shared" si="38"/>
        <v>101.36752000000001</v>
      </c>
      <c r="H1018" s="3">
        <f t="shared" si="35"/>
        <v>0.2999999999992724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4831.8900000000003</v>
      </c>
      <c r="D1020" s="2">
        <f>BILANCA!E15</f>
        <v>4831.8900000000003</v>
      </c>
      <c r="E1020" s="2">
        <v>0</v>
      </c>
      <c r="F1020" s="2">
        <v>0</v>
      </c>
      <c r="G1020" s="3">
        <f t="shared" si="38"/>
        <v>144.95670000000001</v>
      </c>
      <c r="H1020" s="3">
        <f t="shared" si="35"/>
        <v>0.21999999999934516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962.24</v>
      </c>
      <c r="D1022" s="2">
        <f>BILANCA!E17</f>
        <v>962.24</v>
      </c>
      <c r="E1022" s="2">
        <v>0</v>
      </c>
      <c r="F1022" s="2">
        <v>0</v>
      </c>
      <c r="G1022" s="3">
        <f t="shared" si="38"/>
        <v>34.640639999999998</v>
      </c>
      <c r="H1022" s="3">
        <f t="shared" si="35"/>
        <v>0.48000000000001819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1377.35</v>
      </c>
      <c r="D1023" s="2">
        <f>BILANCA!E18</f>
        <v>1667.05</v>
      </c>
      <c r="E1023" s="2">
        <v>0</v>
      </c>
      <c r="F1023" s="2">
        <v>0</v>
      </c>
      <c r="G1023" s="3">
        <f t="shared" si="38"/>
        <v>61.248849999999997</v>
      </c>
      <c r="H1023" s="3">
        <f t="shared" si="35"/>
        <v>0.39999999999986358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5203.1200000000026</v>
      </c>
      <c r="D1024" s="2">
        <f>BILANCA!E19</f>
        <v>5982.6900000000023</v>
      </c>
      <c r="E1024" s="2">
        <v>0</v>
      </c>
      <c r="F1024" s="2">
        <v>0</v>
      </c>
      <c r="G1024" s="3">
        <f t="shared" si="38"/>
        <v>240.35900000000009</v>
      </c>
      <c r="H1024" s="3">
        <f t="shared" si="35"/>
        <v>0.43000000000029104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5807.57</v>
      </c>
      <c r="D1025" s="2">
        <f>BILANCA!E20</f>
        <v>5807.57</v>
      </c>
      <c r="E1025" s="2">
        <v>0</v>
      </c>
      <c r="F1025" s="2">
        <v>0</v>
      </c>
      <c r="G1025" s="3">
        <f t="shared" si="38"/>
        <v>261.34064999999998</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3952.33</v>
      </c>
      <c r="D1026" s="2">
        <f>BILANCA!E21</f>
        <v>4186.43</v>
      </c>
      <c r="E1026" s="2">
        <v>0</v>
      </c>
      <c r="F1026" s="2">
        <v>0</v>
      </c>
      <c r="G1026" s="3">
        <f t="shared" si="38"/>
        <v>197.20304000000002</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789.7</v>
      </c>
      <c r="D1027" s="2">
        <f>BILANCA!E22</f>
        <v>789.7</v>
      </c>
      <c r="E1027" s="2">
        <v>0</v>
      </c>
      <c r="F1027" s="2">
        <v>0</v>
      </c>
      <c r="G1027" s="3">
        <f t="shared" si="38"/>
        <v>40.274700000000003</v>
      </c>
      <c r="H1027" s="3">
        <f t="shared" si="35"/>
        <v>0.59999999999990905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59163.89</v>
      </c>
      <c r="D1031" s="2">
        <f>BILANCA!E26</f>
        <v>62985.13</v>
      </c>
      <c r="E1031" s="2">
        <v>0</v>
      </c>
      <c r="F1031" s="2">
        <v>0</v>
      </c>
      <c r="G1031" s="3">
        <f t="shared" si="38"/>
        <v>3887.8171500000003</v>
      </c>
      <c r="H1031" s="3">
        <f t="shared" si="35"/>
        <v>0.23999999999796273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64510.37</v>
      </c>
      <c r="D1033" s="2">
        <f>BILANCA!E28</f>
        <v>67786.14</v>
      </c>
      <c r="E1033" s="2">
        <v>0</v>
      </c>
      <c r="F1033" s="2">
        <v>0</v>
      </c>
      <c r="G1033" s="3">
        <f t="shared" si="38"/>
        <v>4601.9009500000002</v>
      </c>
      <c r="H1033" s="3">
        <f t="shared" si="35"/>
        <v>0.51000000000203727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14351.05</v>
      </c>
      <c r="D1059" s="2">
        <f>BILANCA!E54</f>
        <v>20747.900000000001</v>
      </c>
      <c r="E1059" s="2">
        <v>0</v>
      </c>
      <c r="F1059" s="2">
        <v>0</v>
      </c>
      <c r="G1059" s="3">
        <f t="shared" si="38"/>
        <v>2736.4956500000003</v>
      </c>
      <c r="H1059" s="3">
        <f t="shared" si="35"/>
        <v>0.14999999999781721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14351.05</v>
      </c>
      <c r="D1060" s="2">
        <f>BILANCA!E55</f>
        <v>20747.900000000001</v>
      </c>
      <c r="E1060" s="2">
        <v>0</v>
      </c>
      <c r="F1060" s="2">
        <v>0</v>
      </c>
      <c r="G1060" s="3">
        <f t="shared" si="38"/>
        <v>2792.3425000000007</v>
      </c>
      <c r="H1060" s="3">
        <f t="shared" si="35"/>
        <v>0.14999999999781721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39782.879999999997</v>
      </c>
      <c r="D1074" s="2">
        <f>BILANCA!E69</f>
        <v>39051.630000000005</v>
      </c>
      <c r="E1074" s="2">
        <v>0</v>
      </c>
      <c r="F1074" s="2">
        <v>0</v>
      </c>
      <c r="G1074" s="3">
        <f t="shared" si="38"/>
        <v>7544.7129600000007</v>
      </c>
      <c r="H1074" s="3">
        <f t="shared" si="35"/>
        <v>0.48999999999796273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25315.579999999998</v>
      </c>
      <c r="D1075" s="2">
        <f>BILANCA!E70</f>
        <v>0</v>
      </c>
      <c r="E1075" s="2">
        <v>0</v>
      </c>
      <c r="F1075" s="2">
        <v>0</v>
      </c>
      <c r="G1075" s="3">
        <f t="shared" si="38"/>
        <v>1645.5127</v>
      </c>
      <c r="H1075" s="3">
        <f t="shared" si="35"/>
        <v>0.42000000000189175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25309.759999999998</v>
      </c>
      <c r="D1076" s="2">
        <f>BILANCA!E71</f>
        <v>0</v>
      </c>
      <c r="E1076" s="2">
        <v>0</v>
      </c>
      <c r="F1076" s="2">
        <v>0</v>
      </c>
      <c r="G1076" s="3">
        <f t="shared" si="38"/>
        <v>1670.44416</v>
      </c>
      <c r="H1076" s="3">
        <f t="shared" si="35"/>
        <v>0.24000000000160071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25309.759999999998</v>
      </c>
      <c r="D1078" s="2">
        <f>BILANCA!E73</f>
        <v>0</v>
      </c>
      <c r="E1078" s="2">
        <v>0</v>
      </c>
      <c r="F1078" s="2">
        <v>0</v>
      </c>
      <c r="G1078" s="3">
        <f t="shared" si="38"/>
        <v>1721.06368</v>
      </c>
      <c r="H1078" s="3">
        <f t="shared" si="35"/>
        <v>0.24000000000160071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5.82</v>
      </c>
      <c r="D1085" s="2">
        <f>BILANCA!E80</f>
        <v>0</v>
      </c>
      <c r="E1085" s="2">
        <v>0</v>
      </c>
      <c r="F1085" s="2">
        <v>0</v>
      </c>
      <c r="G1085" s="3">
        <f t="shared" si="38"/>
        <v>0.4365</v>
      </c>
      <c r="H1085" s="3">
        <f t="shared" si="35"/>
        <v>0.17999999999999972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196.54</v>
      </c>
      <c r="D1087" s="2">
        <f>BILANCA!E82</f>
        <v>1061</v>
      </c>
      <c r="E1087" s="2">
        <v>0</v>
      </c>
      <c r="F1087" s="2">
        <v>0</v>
      </c>
      <c r="G1087" s="3">
        <f t="shared" si="38"/>
        <v>178.52758</v>
      </c>
      <c r="H1087" s="3">
        <f t="shared" si="35"/>
        <v>0.46000000000000796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196.54</v>
      </c>
      <c r="D1092" s="2">
        <f>BILANCA!E87</f>
        <v>1061</v>
      </c>
      <c r="E1092" s="2">
        <v>0</v>
      </c>
      <c r="F1092" s="2">
        <v>0</v>
      </c>
      <c r="G1092" s="3">
        <f t="shared" si="38"/>
        <v>190.12028000000001</v>
      </c>
      <c r="H1092" s="3">
        <f t="shared" si="35"/>
        <v>0.46000000000000796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14270.76</v>
      </c>
      <c r="D1152" s="2">
        <f>BILANCA!E147</f>
        <v>37990.630000000005</v>
      </c>
      <c r="E1152" s="2">
        <v>0</v>
      </c>
      <c r="F1152" s="2">
        <v>0</v>
      </c>
      <c r="G1152" s="3">
        <f t="shared" si="38"/>
        <v>12815.786840000001</v>
      </c>
      <c r="H1152" s="3">
        <f t="shared" si="41"/>
        <v>0.60999999999512511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2818</v>
      </c>
      <c r="E1155" s="2">
        <v>0</v>
      </c>
      <c r="F1155" s="2">
        <v>0</v>
      </c>
      <c r="G1155" s="3">
        <f t="shared" si="38"/>
        <v>817.21999999999991</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2818</v>
      </c>
      <c r="E1161" s="2">
        <v>0</v>
      </c>
      <c r="F1161" s="2">
        <v>0</v>
      </c>
      <c r="G1161" s="3">
        <f t="shared" si="38"/>
        <v>851.03599999999994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14438.65</v>
      </c>
      <c r="D1165" s="2">
        <f>BILANCA!E160</f>
        <v>11648.78</v>
      </c>
      <c r="E1165" s="2">
        <v>0</v>
      </c>
      <c r="F1165" s="2">
        <v>0</v>
      </c>
      <c r="G1165" s="3">
        <f t="shared" si="38"/>
        <v>5849.1125499999998</v>
      </c>
      <c r="H1165" s="3">
        <f t="shared" si="41"/>
        <v>0.56999999999970896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23859.63</v>
      </c>
      <c r="E1167" s="2">
        <v>0</v>
      </c>
      <c r="F1167" s="2">
        <v>0</v>
      </c>
      <c r="G1167" s="3">
        <f t="shared" si="38"/>
        <v>7491.92382</v>
      </c>
      <c r="H1167" s="3">
        <f t="shared" si="41"/>
        <v>0.36999999999898137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167.89</v>
      </c>
      <c r="D1169" s="2">
        <f>BILANCA!E164</f>
        <v>335.78</v>
      </c>
      <c r="E1169" s="2">
        <v>0</v>
      </c>
      <c r="F1169" s="2">
        <v>0</v>
      </c>
      <c r="G1169" s="3">
        <f t="shared" si="38"/>
        <v>133.47254999999998</v>
      </c>
      <c r="H1169" s="3">
        <f t="shared" si="41"/>
        <v>0.33000000000004093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49402.78</v>
      </c>
      <c r="D1180" s="2">
        <f>BILANCA!E176</f>
        <v>49161.399999999994</v>
      </c>
      <c r="E1180" s="2">
        <v>0</v>
      </c>
      <c r="F1180" s="2">
        <v>0</v>
      </c>
      <c r="G1180" s="3">
        <f t="shared" si="38"/>
        <v>25113.348600000001</v>
      </c>
      <c r="H1180" s="3">
        <f t="shared" si="41"/>
        <v>0.61999999999534339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30211.079999999998</v>
      </c>
      <c r="D1181" s="2">
        <f>BILANCA!E177</f>
        <v>31682.19</v>
      </c>
      <c r="E1181" s="2">
        <v>0</v>
      </c>
      <c r="F1181" s="2">
        <v>0</v>
      </c>
      <c r="G1181" s="3">
        <f t="shared" si="38"/>
        <v>16001.40366</v>
      </c>
      <c r="H1181" s="3">
        <f t="shared" si="41"/>
        <v>0.26999999999679858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29814.3</v>
      </c>
      <c r="D1182" s="2">
        <f>BILANCA!E178</f>
        <v>31595.489999999998</v>
      </c>
      <c r="E1182" s="2">
        <v>0</v>
      </c>
      <c r="F1182" s="2">
        <v>0</v>
      </c>
      <c r="G1182" s="3">
        <f t="shared" si="38"/>
        <v>15996.908159999999</v>
      </c>
      <c r="H1182" s="3">
        <f t="shared" si="41"/>
        <v>0.78999999999723514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26812.32</v>
      </c>
      <c r="D1183" s="2">
        <f>BILANCA!E179</f>
        <v>27006.67</v>
      </c>
      <c r="E1183" s="2">
        <v>0</v>
      </c>
      <c r="F1183" s="2">
        <v>0</v>
      </c>
      <c r="G1183" s="3">
        <f t="shared" si="38"/>
        <v>13982.839179999999</v>
      </c>
      <c r="H1183" s="3">
        <f t="shared" si="41"/>
        <v>0.65000000000145519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2943.36</v>
      </c>
      <c r="D1184" s="2">
        <f>BILANCA!E180</f>
        <v>4588.82</v>
      </c>
      <c r="E1184" s="2">
        <v>0</v>
      </c>
      <c r="F1184" s="2">
        <v>0</v>
      </c>
      <c r="G1184" s="3">
        <f t="shared" si="38"/>
        <v>2109.0540000000001</v>
      </c>
      <c r="H1184" s="3">
        <f t="shared" si="41"/>
        <v>0.54000000000041837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58.62</v>
      </c>
      <c r="D1185" s="2">
        <f>BILANCA!E181</f>
        <v>0</v>
      </c>
      <c r="E1185" s="2">
        <v>0</v>
      </c>
      <c r="F1185" s="2">
        <v>0</v>
      </c>
      <c r="G1185" s="3">
        <f t="shared" si="38"/>
        <v>10.2585</v>
      </c>
      <c r="H1185" s="3">
        <f t="shared" si="41"/>
        <v>0.38000000000000256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58.62</v>
      </c>
      <c r="D1188" s="2">
        <f>BILANCA!E184</f>
        <v>0</v>
      </c>
      <c r="E1188" s="2">
        <v>0</v>
      </c>
      <c r="F1188" s="2">
        <v>0</v>
      </c>
      <c r="G1188" s="3">
        <f t="shared" si="38"/>
        <v>10.43436</v>
      </c>
      <c r="H1188" s="3">
        <f t="shared" si="41"/>
        <v>0.38000000000000256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396.78</v>
      </c>
      <c r="D1201" s="2">
        <f>BILANCA!E197</f>
        <v>86.7</v>
      </c>
      <c r="E1201" s="2">
        <v>0</v>
      </c>
      <c r="F1201" s="2">
        <v>0</v>
      </c>
      <c r="G1201" s="3">
        <f t="shared" si="38"/>
        <v>108.90437999999999</v>
      </c>
      <c r="H1201" s="3">
        <f t="shared" si="41"/>
        <v>0.52000000000002444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396.78</v>
      </c>
      <c r="D1203" s="2">
        <f>BILANCA!E199</f>
        <v>86.7</v>
      </c>
      <c r="E1203" s="2">
        <v>0</v>
      </c>
      <c r="F1203" s="2">
        <v>0</v>
      </c>
      <c r="G1203" s="3">
        <f t="shared" si="44"/>
        <v>110.04473999999999</v>
      </c>
      <c r="H1203" s="3">
        <f t="shared" si="45"/>
        <v>0.52000000000002444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19191.7</v>
      </c>
      <c r="D1255" s="2">
        <f>BILANCA!E251</f>
        <v>17479.21</v>
      </c>
      <c r="E1255" s="2">
        <v>0</v>
      </c>
      <c r="F1255" s="2">
        <v>0</v>
      </c>
      <c r="G1255" s="3">
        <f t="shared" si="38"/>
        <v>13266.779399999999</v>
      </c>
      <c r="H1255" s="3">
        <f t="shared" si="41"/>
        <v>0.50999999999839929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9619.9</v>
      </c>
      <c r="D1256" s="2">
        <f>BILANCA!E252</f>
        <v>10109.77</v>
      </c>
      <c r="E1256" s="2">
        <v>0</v>
      </c>
      <c r="F1256" s="2">
        <v>0</v>
      </c>
      <c r="G1256" s="3">
        <f t="shared" si="38"/>
        <v>7340.5022399999998</v>
      </c>
      <c r="H1256" s="3">
        <f t="shared" si="41"/>
        <v>0.32999999999992724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9619.9</v>
      </c>
      <c r="D1257" s="2">
        <f>BILANCA!E253</f>
        <v>10109.77</v>
      </c>
      <c r="E1257" s="2">
        <v>0</v>
      </c>
      <c r="F1257" s="2">
        <v>0</v>
      </c>
      <c r="G1257" s="3">
        <f t="shared" si="38"/>
        <v>7370.3416799999995</v>
      </c>
      <c r="H1257" s="3">
        <f t="shared" si="41"/>
        <v>0.32999999999992724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-4698.9599999999991</v>
      </c>
      <c r="D1259" s="2">
        <f>BILANCA!E255</f>
        <v>-6761.5600000000013</v>
      </c>
      <c r="E1259" s="2">
        <v>0</v>
      </c>
      <c r="F1259" s="2">
        <v>0</v>
      </c>
      <c r="G1259" s="3">
        <f t="shared" si="38"/>
        <v>-4537.2979200000009</v>
      </c>
      <c r="H1259" s="3">
        <f t="shared" si="41"/>
        <v>0.47999999999956344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26752.7</v>
      </c>
      <c r="D1260" s="2">
        <f>BILANCA!E256</f>
        <v>28745.439999999999</v>
      </c>
      <c r="E1260" s="2">
        <v>0</v>
      </c>
      <c r="F1260" s="2">
        <v>0</v>
      </c>
      <c r="G1260" s="3">
        <f t="shared" si="38"/>
        <v>21060.895</v>
      </c>
      <c r="H1260" s="3">
        <f t="shared" si="41"/>
        <v>0.73999999999796273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26752.7</v>
      </c>
      <c r="D1261" s="2">
        <f>BILANCA!E257</f>
        <v>28745.439999999999</v>
      </c>
      <c r="E1261" s="2">
        <v>0</v>
      </c>
      <c r="F1261" s="2">
        <v>0</v>
      </c>
      <c r="G1261" s="3">
        <f t="shared" si="38"/>
        <v>21145.138579999999</v>
      </c>
      <c r="H1261" s="3">
        <f t="shared" si="41"/>
        <v>0.73999999999796273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31451.66</v>
      </c>
      <c r="D1264" s="2">
        <f>BILANCA!E260</f>
        <v>35507</v>
      </c>
      <c r="E1264" s="2">
        <v>0</v>
      </c>
      <c r="F1264" s="2">
        <v>0</v>
      </c>
      <c r="G1264" s="3">
        <f t="shared" si="38"/>
        <v>26026.27764</v>
      </c>
      <c r="H1264" s="3">
        <f t="shared" si="41"/>
        <v>0.34000000000014552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31451.66</v>
      </c>
      <c r="D1266" s="2">
        <f>BILANCA!E262</f>
        <v>35507</v>
      </c>
      <c r="E1266" s="2">
        <v>0</v>
      </c>
      <c r="F1266" s="2">
        <v>0</v>
      </c>
      <c r="G1266" s="3">
        <f t="shared" si="38"/>
        <v>26231.20896</v>
      </c>
      <c r="H1266" s="3">
        <f t="shared" si="41"/>
        <v>0.34000000000014552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14270.76</v>
      </c>
      <c r="D1278" s="2">
        <f>BILANCA!E274</f>
        <v>14131</v>
      </c>
      <c r="E1278" s="2">
        <v>0</v>
      </c>
      <c r="F1278" s="2">
        <v>0</v>
      </c>
      <c r="G1278" s="3">
        <f t="shared" si="38"/>
        <v>11398.77968</v>
      </c>
      <c r="H1278" s="3">
        <f t="shared" si="41"/>
        <v>0.23999999999978172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2818</v>
      </c>
      <c r="E1281" s="2">
        <v>0</v>
      </c>
      <c r="F1281" s="2">
        <v>0</v>
      </c>
      <c r="G1281" s="3">
        <f t="shared" si="48"/>
        <v>1527.356</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2818</v>
      </c>
      <c r="E1287" s="2">
        <v>0</v>
      </c>
      <c r="F1287" s="2">
        <v>0</v>
      </c>
      <c r="G1287" s="3">
        <f t="shared" si="48"/>
        <v>1561.172</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14270.76</v>
      </c>
      <c r="D1291" s="2">
        <f>BILANCA!E287</f>
        <v>11313</v>
      </c>
      <c r="E1291" s="2">
        <v>0</v>
      </c>
      <c r="F1291" s="2">
        <v>0</v>
      </c>
      <c r="G1291" s="3">
        <f t="shared" si="48"/>
        <v>10367.989560000002</v>
      </c>
      <c r="H1291" s="3">
        <f t="shared" si="49"/>
        <v>0.23999999999978172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641865.77</v>
      </c>
      <c r="D1301" s="2">
        <f>BILANCA!E297</f>
        <v>632431.66</v>
      </c>
      <c r="E1301" s="2">
        <v>0</v>
      </c>
      <c r="F1301" s="2">
        <v>0</v>
      </c>
      <c r="G1301" s="3">
        <f t="shared" si="38"/>
        <v>554858.16518999997</v>
      </c>
      <c r="H1301" s="3">
        <f t="shared" si="41"/>
        <v>0.56999999994877726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641865.77</v>
      </c>
      <c r="D1302" s="2">
        <f>BILANCA!E298</f>
        <v>632431.66</v>
      </c>
      <c r="E1302" s="2">
        <v>0</v>
      </c>
      <c r="F1302" s="2">
        <v>0</v>
      </c>
      <c r="G1302" s="3">
        <f t="shared" si="38"/>
        <v>556764.89428000001</v>
      </c>
      <c r="H1302" s="3">
        <f t="shared" si="41"/>
        <v>0.56999999994877726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2015.78</v>
      </c>
      <c r="D1305" s="2">
        <f>BILANCA!E302</f>
        <v>1877.46</v>
      </c>
      <c r="E1305" s="2">
        <v>0</v>
      </c>
      <c r="F1305" s="2">
        <v>0</v>
      </c>
      <c r="G1305" s="3">
        <f t="shared" si="38"/>
        <v>1702.3564999999999</v>
      </c>
      <c r="H1305" s="3">
        <f t="shared" si="41"/>
        <v>0.68000000000006366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12422.87</v>
      </c>
      <c r="D1306" s="2">
        <f>BILANCA!E303</f>
        <v>36448.949999999997</v>
      </c>
      <c r="E1306" s="2">
        <v>0</v>
      </c>
      <c r="F1306" s="2">
        <v>0</v>
      </c>
      <c r="G1306" s="3">
        <f t="shared" si="38"/>
        <v>25254.947919999995</v>
      </c>
      <c r="H1306" s="3">
        <f t="shared" si="41"/>
        <v>0.18000000000211003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196.54</v>
      </c>
      <c r="D1311" s="2">
        <f>BILANCA!E308</f>
        <v>1061</v>
      </c>
      <c r="E1311" s="2">
        <v>0</v>
      </c>
      <c r="F1311" s="2">
        <v>0</v>
      </c>
      <c r="G1311" s="3">
        <f t="shared" si="52"/>
        <v>697.88054</v>
      </c>
      <c r="H1311" s="3">
        <f t="shared" si="41"/>
        <v>0.46000000000000796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23853.81</v>
      </c>
      <c r="E1338" s="2">
        <v>0</v>
      </c>
      <c r="F1338" s="2">
        <v>0</v>
      </c>
      <c r="G1338" s="3">
        <f t="shared" si="52"/>
        <v>15648.099360000002</v>
      </c>
      <c r="H1338" s="3">
        <f t="shared" si="41"/>
        <v>0.18999999999869033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271.04000000000002</v>
      </c>
      <c r="D1339" s="2">
        <f>BILANCA!E336</f>
        <v>1675.84</v>
      </c>
      <c r="E1339" s="2">
        <v>0</v>
      </c>
      <c r="F1339" s="2">
        <v>0</v>
      </c>
      <c r="G1339" s="3">
        <f t="shared" si="52"/>
        <v>1191.8748800000001</v>
      </c>
      <c r="H1339" s="3">
        <f t="shared" si="41"/>
        <v>0.20000000000010232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29543.26</v>
      </c>
      <c r="D1340" s="2">
        <f>BILANCA!E337</f>
        <v>29919.65</v>
      </c>
      <c r="E1340" s="2">
        <v>0</v>
      </c>
      <c r="F1340" s="2">
        <v>0</v>
      </c>
      <c r="G1340" s="3">
        <f t="shared" si="52"/>
        <v>29496.2448</v>
      </c>
      <c r="H1340" s="3">
        <f t="shared" si="41"/>
        <v>0.6099999999969441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396.78</v>
      </c>
      <c r="D1342" s="2">
        <f>BILANCA!E339</f>
        <v>86.7</v>
      </c>
      <c r="E1342" s="2">
        <v>0</v>
      </c>
      <c r="F1342" s="2">
        <v>0</v>
      </c>
      <c r="G1342" s="3">
        <f t="shared" si="52"/>
        <v>189.29976000000002</v>
      </c>
      <c r="H1342" s="3">
        <f t="shared" si="41"/>
        <v>0.52000000000002444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641865.77</v>
      </c>
      <c r="D1390" s="2">
        <f>BILANCA!E387</f>
        <v>632431.66</v>
      </c>
      <c r="E1390" s="2">
        <v>0</v>
      </c>
      <c r="F1390" s="2">
        <v>0</v>
      </c>
      <c r="G1390" s="3">
        <f t="shared" ref="G1390:G1399" si="61">B1390/1000*C1390+B1390/500*D1390</f>
        <v>724557.05420000001</v>
      </c>
      <c r="H1390" s="3">
        <f t="shared" ref="H1390:H1399" si="62">ABS(C1390-ROUND(C1390,0))+ABS(D1390-ROUND(D1390,0))</f>
        <v>0.56999999994877726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364405.73</v>
      </c>
      <c r="D1510" s="2">
        <f>'RAS-funkcijski'!E114</f>
        <v>438921.9</v>
      </c>
      <c r="E1510" s="2">
        <v>0</v>
      </c>
      <c r="F1510" s="2">
        <v>0</v>
      </c>
      <c r="G1510" s="3">
        <f t="shared" si="52"/>
        <v>136647.44829999999</v>
      </c>
      <c r="H1510" s="3">
        <f t="shared" si="63"/>
        <v>0.36999999999534339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339751.8</v>
      </c>
      <c r="D1511" s="2">
        <f>'RAS-funkcijski'!E115</f>
        <v>413254.52</v>
      </c>
      <c r="E1511" s="2">
        <v>0</v>
      </c>
      <c r="F1511" s="2">
        <v>0</v>
      </c>
      <c r="G1511" s="3">
        <f t="shared" si="52"/>
        <v>129454.95324</v>
      </c>
      <c r="H1511" s="3">
        <f t="shared" si="63"/>
        <v>0.67999999999301508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339751.8</v>
      </c>
      <c r="D1512" s="2">
        <f>'RAS-funkcijski'!E116</f>
        <v>413254.52</v>
      </c>
      <c r="E1512" s="2">
        <v>0</v>
      </c>
      <c r="F1512" s="2">
        <v>0</v>
      </c>
      <c r="G1512" s="3">
        <f t="shared" si="52"/>
        <v>130621.21408000001</v>
      </c>
      <c r="H1512" s="3">
        <f t="shared" si="63"/>
        <v>0.67999999999301508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24653.93</v>
      </c>
      <c r="D1522" s="2">
        <f>'RAS-funkcijski'!E126</f>
        <v>25667.38</v>
      </c>
      <c r="E1522" s="2">
        <v>0</v>
      </c>
      <c r="F1522" s="2">
        <v>0</v>
      </c>
      <c r="G1522" s="3">
        <f t="shared" si="52"/>
        <v>9270.6201799999999</v>
      </c>
      <c r="H1522" s="3">
        <f t="shared" si="63"/>
        <v>0.4500000000007276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364405.73</v>
      </c>
      <c r="D1537" s="14">
        <f>'RAS-funkcijski'!E141</f>
        <v>438921.9</v>
      </c>
      <c r="E1537" s="14">
        <v>0</v>
      </c>
      <c r="F1537" s="14">
        <v>0</v>
      </c>
      <c r="G1537" s="15">
        <f t="shared" si="52"/>
        <v>170188.18561000002</v>
      </c>
      <c r="H1537" s="15">
        <f t="shared" si="63"/>
        <v>0.36999999999534339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3566.79</v>
      </c>
      <c r="E1538" s="7">
        <v>0</v>
      </c>
      <c r="F1538" s="7">
        <v>0</v>
      </c>
      <c r="G1538" s="8">
        <f t="shared" si="52"/>
        <v>7.1335800000000003</v>
      </c>
      <c r="H1538" s="8">
        <f t="shared" si="63"/>
        <v>0.21000000000003638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3566.79</v>
      </c>
      <c r="E1539" s="2">
        <v>0</v>
      </c>
      <c r="F1539" s="2">
        <v>0</v>
      </c>
      <c r="G1539" s="3">
        <f t="shared" si="52"/>
        <v>14.267160000000001</v>
      </c>
      <c r="H1539" s="3">
        <f t="shared" si="63"/>
        <v>0.21000000000003638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3565.47</v>
      </c>
      <c r="E1540" s="2">
        <v>0</v>
      </c>
      <c r="F1540" s="2">
        <v>0</v>
      </c>
      <c r="G1540" s="3">
        <f t="shared" si="52"/>
        <v>21.39282</v>
      </c>
      <c r="H1540" s="3">
        <f t="shared" si="63"/>
        <v>0.46999999999979991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3565.47</v>
      </c>
      <c r="E1542" s="2">
        <v>0</v>
      </c>
      <c r="F1542" s="2">
        <v>0</v>
      </c>
      <c r="G1542" s="3">
        <f t="shared" si="52"/>
        <v>35.654699999999998</v>
      </c>
      <c r="H1542" s="3">
        <f t="shared" si="63"/>
        <v>0.46999999999979991</v>
      </c>
      <c r="I1542" s="11">
        <f t="shared" si="64"/>
        <v>16.757708999992865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1.32</v>
      </c>
      <c r="E1547" s="2">
        <v>0</v>
      </c>
      <c r="F1547" s="2">
        <v>0</v>
      </c>
      <c r="G1547" s="3">
        <f t="shared" si="52"/>
        <v>2.6400000000000003E-2</v>
      </c>
      <c r="H1547" s="3">
        <f t="shared" si="63"/>
        <v>0.32000000000000006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1.32</v>
      </c>
      <c r="E1553" s="2">
        <v>0</v>
      </c>
      <c r="F1553" s="2">
        <v>0</v>
      </c>
      <c r="G1553" s="3">
        <f t="shared" si="52"/>
        <v>4.224E-2</v>
      </c>
      <c r="H1553" s="3">
        <f t="shared" si="63"/>
        <v>0.32000000000000006</v>
      </c>
      <c r="I1553" s="11">
        <f t="shared" si="65"/>
        <v>1.3516800000000002E-2</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30211.08</v>
      </c>
      <c r="D1582" s="7"/>
      <c r="E1582" s="7">
        <v>0</v>
      </c>
      <c r="F1582" s="7">
        <v>0</v>
      </c>
      <c r="G1582" s="8">
        <f t="shared" ref="G1582:G1686" si="70">B1582/1000*C1582</f>
        <v>30.211080000000003</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441421.93000000005</v>
      </c>
      <c r="D1583" s="2">
        <v>0</v>
      </c>
      <c r="E1583" s="2">
        <v>0</v>
      </c>
      <c r="F1583" s="2">
        <v>0</v>
      </c>
      <c r="G1583" s="3">
        <f t="shared" si="70"/>
        <v>882.84386000000018</v>
      </c>
      <c r="H1583" s="3">
        <f t="shared" si="71"/>
        <v>6.9999999948777258E-2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437366.59</v>
      </c>
      <c r="D1585" s="2">
        <v>0</v>
      </c>
      <c r="E1585" s="2">
        <v>0</v>
      </c>
      <c r="F1585" s="2">
        <v>0</v>
      </c>
      <c r="G1585" s="3">
        <f t="shared" si="70"/>
        <v>1749.4663600000001</v>
      </c>
      <c r="H1585" s="3">
        <f t="shared" si="71"/>
        <v>0.40999999997438863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337346.82</v>
      </c>
      <c r="D1586" s="2">
        <v>0</v>
      </c>
      <c r="E1586" s="2">
        <v>0</v>
      </c>
      <c r="F1586" s="2">
        <v>0</v>
      </c>
      <c r="G1586" s="3">
        <f t="shared" si="70"/>
        <v>1686.7341000000001</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99311.46</v>
      </c>
      <c r="D1587" s="2">
        <v>0</v>
      </c>
      <c r="E1587" s="2">
        <v>0</v>
      </c>
      <c r="F1587" s="2">
        <v>0</v>
      </c>
      <c r="G1587" s="3">
        <f t="shared" si="70"/>
        <v>595.86876000000007</v>
      </c>
      <c r="H1587" s="3">
        <f t="shared" si="71"/>
        <v>0.46000000000640284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708.31</v>
      </c>
      <c r="D1588" s="2">
        <v>0</v>
      </c>
      <c r="E1588" s="2">
        <v>0</v>
      </c>
      <c r="F1588" s="2">
        <v>0</v>
      </c>
      <c r="G1588" s="3">
        <f t="shared" si="70"/>
        <v>4.95817</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4055.34</v>
      </c>
      <c r="D1594" s="2">
        <v>0</v>
      </c>
      <c r="E1594" s="2">
        <v>0</v>
      </c>
      <c r="F1594" s="2">
        <v>0</v>
      </c>
      <c r="G1594" s="3">
        <f t="shared" si="70"/>
        <v>52.71942</v>
      </c>
      <c r="H1594" s="3">
        <f t="shared" si="71"/>
        <v>0.34000000000014552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439950.81999999995</v>
      </c>
      <c r="D1602" s="2">
        <v>0</v>
      </c>
      <c r="E1602" s="2">
        <v>0</v>
      </c>
      <c r="F1602" s="2">
        <v>0</v>
      </c>
      <c r="G1602" s="3">
        <f t="shared" si="70"/>
        <v>9238.9672199999986</v>
      </c>
      <c r="H1602" s="3">
        <f t="shared" si="71"/>
        <v>0.18000000005122274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435585.39999999997</v>
      </c>
      <c r="D1604" s="2">
        <v>0</v>
      </c>
      <c r="E1604" s="2">
        <v>0</v>
      </c>
      <c r="F1604" s="2">
        <v>0</v>
      </c>
      <c r="G1604" s="3">
        <f t="shared" si="70"/>
        <v>10018.464199999999</v>
      </c>
      <c r="H1604" s="3">
        <f t="shared" si="71"/>
        <v>0.3999999999650754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337152.47</v>
      </c>
      <c r="D1605" s="2">
        <v>0</v>
      </c>
      <c r="E1605" s="2">
        <v>0</v>
      </c>
      <c r="F1605" s="2">
        <v>0</v>
      </c>
      <c r="G1605" s="3">
        <f t="shared" si="70"/>
        <v>8091.6592799999999</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97666</v>
      </c>
      <c r="D1606" s="2">
        <v>0</v>
      </c>
      <c r="E1606" s="2">
        <v>0</v>
      </c>
      <c r="F1606" s="2">
        <v>0</v>
      </c>
      <c r="G1606" s="3">
        <f t="shared" si="70"/>
        <v>2441.65</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766.93</v>
      </c>
      <c r="D1607" s="2">
        <v>0</v>
      </c>
      <c r="E1607" s="2">
        <v>0</v>
      </c>
      <c r="F1607" s="2">
        <v>0</v>
      </c>
      <c r="G1607" s="3">
        <f t="shared" si="70"/>
        <v>19.940179999999998</v>
      </c>
      <c r="H1607" s="3">
        <f t="shared" si="71"/>
        <v>7.0000000000050022E-2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4365.42</v>
      </c>
      <c r="D1613" s="2">
        <v>0</v>
      </c>
      <c r="E1613" s="2">
        <v>0</v>
      </c>
      <c r="F1613" s="2">
        <v>0</v>
      </c>
      <c r="G1613" s="3">
        <f t="shared" si="70"/>
        <v>139.69344000000001</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31682.190000000119</v>
      </c>
      <c r="D1621" s="2">
        <v>0</v>
      </c>
      <c r="E1621" s="2">
        <v>0</v>
      </c>
      <c r="F1621" s="2">
        <v>0</v>
      </c>
      <c r="G1621" s="3">
        <f t="shared" si="70"/>
        <v>1267.2876000000049</v>
      </c>
      <c r="H1621" s="3">
        <f t="shared" si="71"/>
        <v>0.19000000011874363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1675.8400000000001</v>
      </c>
      <c r="D1622" s="2">
        <v>0</v>
      </c>
      <c r="E1622" s="2">
        <v>0</v>
      </c>
      <c r="F1622" s="2">
        <v>0</v>
      </c>
      <c r="G1622" s="3">
        <f t="shared" si="70"/>
        <v>68.709440000000015</v>
      </c>
      <c r="H1622" s="3">
        <f t="shared" si="71"/>
        <v>0.15999999999985448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1675.8400000000001</v>
      </c>
      <c r="D1628" s="2">
        <v>0</v>
      </c>
      <c r="E1628" s="2">
        <v>0</v>
      </c>
      <c r="F1628" s="2">
        <v>0</v>
      </c>
      <c r="G1628" s="3">
        <f t="shared" si="70"/>
        <v>78.764480000000006</v>
      </c>
      <c r="H1628" s="3">
        <f t="shared" si="71"/>
        <v>0.15999999999985448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1675.8400000000001</v>
      </c>
      <c r="D1634" s="2">
        <v>0</v>
      </c>
      <c r="E1634" s="2">
        <v>0</v>
      </c>
      <c r="F1634" s="2">
        <v>0</v>
      </c>
      <c r="G1634" s="3">
        <f t="shared" si="70"/>
        <v>88.819520000000011</v>
      </c>
      <c r="H1634" s="3">
        <f t="shared" si="71"/>
        <v>0.15999999999985448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1406.68</v>
      </c>
      <c r="D1635" s="2">
        <v>0</v>
      </c>
      <c r="E1635" s="2">
        <v>0</v>
      </c>
      <c r="F1635" s="2">
        <v>0</v>
      </c>
      <c r="G1635" s="3">
        <f t="shared" si="70"/>
        <v>75.960720000000009</v>
      </c>
      <c r="H1635" s="3">
        <f t="shared" si="71"/>
        <v>0.31999999999993634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269.16000000000003</v>
      </c>
      <c r="D1636" s="2">
        <v>0</v>
      </c>
      <c r="E1636" s="2">
        <v>0</v>
      </c>
      <c r="F1636" s="2">
        <v>0</v>
      </c>
      <c r="G1636" s="3">
        <f t="shared" si="70"/>
        <v>14.803800000000001</v>
      </c>
      <c r="H1636" s="3">
        <f t="shared" si="71"/>
        <v>0.16000000000002501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30006.350000000002</v>
      </c>
      <c r="D1681" s="2">
        <v>0</v>
      </c>
      <c r="E1681" s="2">
        <v>0</v>
      </c>
      <c r="F1681" s="2">
        <v>0</v>
      </c>
      <c r="G1681" s="3">
        <f t="shared" si="70"/>
        <v>3000.6350000000002</v>
      </c>
      <c r="H1681" s="3">
        <f t="shared" si="71"/>
        <v>0.35000000000218279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29919.65</v>
      </c>
      <c r="D1683" s="2">
        <v>0</v>
      </c>
      <c r="E1683" s="2">
        <v>0</v>
      </c>
      <c r="F1683" s="2">
        <v>0</v>
      </c>
      <c r="G1683" s="3">
        <f t="shared" si="70"/>
        <v>3051.8042999999998</v>
      </c>
      <c r="H1683" s="3">
        <f t="shared" si="71"/>
        <v>0.34999999999854481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86.7</v>
      </c>
      <c r="D1684" s="2">
        <v>0</v>
      </c>
      <c r="E1684" s="2">
        <v>0</v>
      </c>
      <c r="F1684" s="2">
        <v>0</v>
      </c>
      <c r="G1684" s="3">
        <f t="shared" si="70"/>
        <v>8.9300999999999995</v>
      </c>
      <c r="H1684" s="3">
        <f t="shared" si="71"/>
        <v>0.29999999999999716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50694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358576.56</v>
      </c>
      <c r="I17" s="275">
        <f>'PR-RAS'!E6</f>
        <v>436859.30000000005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361466.04</v>
      </c>
      <c r="I18" s="275">
        <f>'PR-RAS'!E152</f>
        <v>434866.56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4698.9599999999846</v>
      </c>
      <c r="I20" s="275">
        <f>'PR-RAS'!E650</f>
        <v>6761.5599999999758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9619.9000000000033</v>
      </c>
      <c r="I22" s="275">
        <f>BILANCA!E7</f>
        <v>10109.770000000002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39782.879999999997</v>
      </c>
      <c r="I23" s="275">
        <f>BILANCA!E69</f>
        <v>39051.630000000005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30211.079999999998</v>
      </c>
      <c r="I24" s="275">
        <f>BILANCA!E177</f>
        <v>31682.19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19191.7</v>
      </c>
      <c r="I25" s="275">
        <f>BILANCA!E251</f>
        <v>17479.21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364405.73</v>
      </c>
      <c r="I30" s="275">
        <f>'RAS-funkcijski'!E114</f>
        <v>438921.9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364405.73</v>
      </c>
      <c r="I31" s="275">
        <f>'RAS-funkcijski'!E141</f>
        <v>438921.9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3566.79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30211.08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31682.190000000119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1675.8400000000001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30006.350000000002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110" zoomScaleNormal="110" workbookViewId="0">
      <selection activeCell="E658" sqref="E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358576.56</v>
      </c>
      <c r="E6" s="60">
        <f>E7+E43+E49+E82+E106+E125+E134+E140</f>
        <v>436859.30000000005</v>
      </c>
      <c r="F6" s="45">
        <f t="shared" ref="F6:F132" si="0">IF(D6&lt;&gt;0,IF(E6/D6&gt;=100,"&gt;&gt;100",E6/D6*100),"-")</f>
        <v>121.83152741495429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547.20000000000005</v>
      </c>
      <c r="E49" s="60">
        <f>E50+E53+E58+E61+E64+E68+E71+E74+E77</f>
        <v>2715.6</v>
      </c>
      <c r="F49" s="45">
        <f t="shared" si="0"/>
        <v>496.27192982456137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547.20000000000005</v>
      </c>
      <c r="E68" s="60">
        <f t="shared" si="11"/>
        <v>2715.6</v>
      </c>
      <c r="F68" s="45">
        <f t="shared" si="0"/>
        <v>496.27192982456137</v>
      </c>
    </row>
    <row r="69" spans="1:6" ht="12.75" customHeight="1" x14ac:dyDescent="0.2">
      <c r="A69" s="63" t="s">
        <v>141</v>
      </c>
      <c r="B69" s="64" t="s">
        <v>142</v>
      </c>
      <c r="C69" s="247" t="s">
        <v>141</v>
      </c>
      <c r="D69" s="194">
        <v>547.20000000000005</v>
      </c>
      <c r="E69" s="194">
        <v>2715.6</v>
      </c>
      <c r="F69" s="45">
        <f t="shared" si="0"/>
        <v>496.27192982456137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137613.25</v>
      </c>
      <c r="E106" s="60">
        <f>E107+E112+E120+E124</f>
        <v>152416.79</v>
      </c>
      <c r="F106" s="45">
        <f t="shared" si="0"/>
        <v>110.75735076382544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137613.25</v>
      </c>
      <c r="E112" s="60">
        <f t="shared" si="20"/>
        <v>152416.79</v>
      </c>
      <c r="F112" s="45">
        <f t="shared" si="0"/>
        <v>110.75735076382544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137613.25</v>
      </c>
      <c r="E117" s="194">
        <v>152416.79</v>
      </c>
      <c r="F117" s="45">
        <f t="shared" si="0"/>
        <v>110.75735076382544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18.02</v>
      </c>
      <c r="E125" s="60">
        <f t="shared" si="22"/>
        <v>194.91</v>
      </c>
      <c r="F125" s="45">
        <f t="shared" si="0"/>
        <v>1081.6315205327414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18.02</v>
      </c>
      <c r="E129" s="60">
        <f t="shared" si="24"/>
        <v>194.91</v>
      </c>
      <c r="F129" s="45">
        <f t="shared" si="0"/>
        <v>1081.6315205327414</v>
      </c>
    </row>
    <row r="130" spans="1:6" ht="12.75" customHeight="1" x14ac:dyDescent="0.2">
      <c r="A130" s="63">
        <v>6631</v>
      </c>
      <c r="B130" s="65" t="s">
        <v>263</v>
      </c>
      <c r="C130" s="247" t="s">
        <v>264</v>
      </c>
      <c r="D130" s="194">
        <v>18.02</v>
      </c>
      <c r="E130" s="194">
        <v>194.91</v>
      </c>
      <c r="F130" s="45">
        <f t="shared" si="0"/>
        <v>1081.6315205327414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220398.09</v>
      </c>
      <c r="E134" s="60">
        <f t="shared" si="25"/>
        <v>281532</v>
      </c>
      <c r="F134" s="45">
        <f t="shared" ref="F134:F229" si="26">IF(D134&lt;&gt;0,IF(E134/D134&gt;=100,"&gt;&gt;100",E134/D134*100),"-")</f>
        <v>127.73794909021217</v>
      </c>
    </row>
    <row r="135" spans="1:6" ht="24" x14ac:dyDescent="0.2">
      <c r="A135" s="63">
        <v>671</v>
      </c>
      <c r="B135" s="182" t="s">
        <v>273</v>
      </c>
      <c r="C135" s="247" t="s">
        <v>274</v>
      </c>
      <c r="D135" s="60">
        <f t="shared" ref="D135:E135" si="27">SUM(D136:D138)</f>
        <v>220398.09</v>
      </c>
      <c r="E135" s="60">
        <f t="shared" si="27"/>
        <v>281532</v>
      </c>
      <c r="F135" s="45">
        <f t="shared" si="26"/>
        <v>127.73794909021217</v>
      </c>
    </row>
    <row r="136" spans="1:6" ht="12.75" customHeight="1" x14ac:dyDescent="0.2">
      <c r="A136" s="63">
        <v>6711</v>
      </c>
      <c r="B136" s="65" t="s">
        <v>275</v>
      </c>
      <c r="C136" s="247" t="s">
        <v>276</v>
      </c>
      <c r="D136" s="194">
        <v>220398.09</v>
      </c>
      <c r="E136" s="194">
        <v>281532</v>
      </c>
      <c r="F136" s="45">
        <f t="shared" si="26"/>
        <v>127.73794909021217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361466.04</v>
      </c>
      <c r="E152" s="60">
        <f>E153+E164+E202+E221+E230+E262+E273</f>
        <v>434866.56</v>
      </c>
      <c r="F152" s="45">
        <f t="shared" si="26"/>
        <v>120.30633915152859</v>
      </c>
    </row>
    <row r="153" spans="1:6" ht="12.75" customHeight="1" x14ac:dyDescent="0.2">
      <c r="A153" s="63">
        <v>31</v>
      </c>
      <c r="B153" s="64" t="s">
        <v>308</v>
      </c>
      <c r="C153" s="247" t="s">
        <v>309</v>
      </c>
      <c r="D153" s="60">
        <f t="shared" ref="D153:E153" si="30">D154+D159+D160</f>
        <v>273424.77</v>
      </c>
      <c r="E153" s="60">
        <f t="shared" si="30"/>
        <v>335270.52999999997</v>
      </c>
      <c r="F153" s="45">
        <f t="shared" si="26"/>
        <v>122.6189309768826</v>
      </c>
    </row>
    <row r="154" spans="1:6" ht="12.75" customHeight="1" x14ac:dyDescent="0.2">
      <c r="A154" s="63">
        <v>311</v>
      </c>
      <c r="B154" s="64" t="s">
        <v>310</v>
      </c>
      <c r="C154" s="247" t="s">
        <v>311</v>
      </c>
      <c r="D154" s="60">
        <f t="shared" ref="D154:E154" si="31">SUM(D155:D158)</f>
        <v>222665.09</v>
      </c>
      <c r="E154" s="60">
        <f t="shared" si="31"/>
        <v>278963.23</v>
      </c>
      <c r="F154" s="45">
        <f t="shared" si="26"/>
        <v>125.28377483870506</v>
      </c>
    </row>
    <row r="155" spans="1:6" ht="12.75" customHeight="1" x14ac:dyDescent="0.2">
      <c r="A155" s="63">
        <v>3111</v>
      </c>
      <c r="B155" s="64" t="s">
        <v>312</v>
      </c>
      <c r="C155" s="247" t="s">
        <v>313</v>
      </c>
      <c r="D155" s="194">
        <v>222665.09</v>
      </c>
      <c r="E155" s="194">
        <v>278963.23</v>
      </c>
      <c r="F155" s="45">
        <f t="shared" si="26"/>
        <v>125.28377483870506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24193.54</v>
      </c>
      <c r="E159" s="194">
        <v>23003.48</v>
      </c>
      <c r="F159" s="45">
        <f t="shared" si="26"/>
        <v>95.081083628108985</v>
      </c>
    </row>
    <row r="160" spans="1:6" ht="12.75" customHeight="1" x14ac:dyDescent="0.2">
      <c r="A160" s="63">
        <v>313</v>
      </c>
      <c r="B160" s="65" t="s">
        <v>322</v>
      </c>
      <c r="C160" s="247" t="s">
        <v>323</v>
      </c>
      <c r="D160" s="60">
        <f t="shared" ref="D160:E160" si="32">SUM(D161:D163)</f>
        <v>26566.14</v>
      </c>
      <c r="E160" s="60">
        <f t="shared" si="32"/>
        <v>33303.82</v>
      </c>
      <c r="F160" s="45">
        <f t="shared" si="26"/>
        <v>125.36190805288237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26566.14</v>
      </c>
      <c r="E162" s="194">
        <v>33303.82</v>
      </c>
      <c r="F162" s="45">
        <f t="shared" si="26"/>
        <v>125.36190805288237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87358.59</v>
      </c>
      <c r="E164" s="60">
        <f>E165+E170+E178+E188+E189+E194</f>
        <v>98887.72</v>
      </c>
      <c r="F164" s="45">
        <f t="shared" si="26"/>
        <v>113.19747720287153</v>
      </c>
    </row>
    <row r="165" spans="1:6" ht="12.75" customHeight="1" x14ac:dyDescent="0.2">
      <c r="A165" s="63">
        <v>321</v>
      </c>
      <c r="B165" s="64" t="s">
        <v>332</v>
      </c>
      <c r="C165" s="247" t="s">
        <v>333</v>
      </c>
      <c r="D165" s="60">
        <f t="shared" ref="D165:E165" si="33">SUM(D166:D169)</f>
        <v>14025.78</v>
      </c>
      <c r="E165" s="60">
        <f t="shared" si="33"/>
        <v>15682.289999999999</v>
      </c>
      <c r="F165" s="45">
        <f t="shared" si="26"/>
        <v>111.81046615589293</v>
      </c>
    </row>
    <row r="166" spans="1:6" ht="12.75" customHeight="1" x14ac:dyDescent="0.2">
      <c r="A166" s="63">
        <v>3211</v>
      </c>
      <c r="B166" s="64" t="s">
        <v>334</v>
      </c>
      <c r="C166" s="247" t="s">
        <v>335</v>
      </c>
      <c r="D166" s="194">
        <v>119.6</v>
      </c>
      <c r="E166" s="194">
        <v>547.30999999999995</v>
      </c>
      <c r="F166" s="45">
        <f t="shared" si="26"/>
        <v>457.61705685618728</v>
      </c>
    </row>
    <row r="167" spans="1:6" ht="12.75" customHeight="1" x14ac:dyDescent="0.2">
      <c r="A167" s="63">
        <v>3212</v>
      </c>
      <c r="B167" s="64" t="s">
        <v>336</v>
      </c>
      <c r="C167" s="247" t="s">
        <v>337</v>
      </c>
      <c r="D167" s="194">
        <v>11059.07</v>
      </c>
      <c r="E167" s="194">
        <v>10304.98</v>
      </c>
      <c r="F167" s="45">
        <f t="shared" si="26"/>
        <v>93.181253034839273</v>
      </c>
    </row>
    <row r="168" spans="1:6" ht="12.75" customHeight="1" x14ac:dyDescent="0.2">
      <c r="A168" s="63">
        <v>3213</v>
      </c>
      <c r="B168" s="64" t="s">
        <v>338</v>
      </c>
      <c r="C168" s="247" t="s">
        <v>339</v>
      </c>
      <c r="D168" s="194">
        <v>494.11</v>
      </c>
      <c r="E168" s="194">
        <v>2563</v>
      </c>
      <c r="F168" s="45">
        <f t="shared" si="26"/>
        <v>518.7104086134666</v>
      </c>
    </row>
    <row r="169" spans="1:6" ht="12.75" customHeight="1" x14ac:dyDescent="0.2">
      <c r="A169" s="63">
        <v>3214</v>
      </c>
      <c r="B169" s="64" t="s">
        <v>340</v>
      </c>
      <c r="C169" s="247" t="s">
        <v>341</v>
      </c>
      <c r="D169" s="194">
        <v>2353</v>
      </c>
      <c r="E169" s="194">
        <v>2267</v>
      </c>
      <c r="F169" s="45">
        <f t="shared" si="26"/>
        <v>96.345091372715686</v>
      </c>
    </row>
    <row r="170" spans="1:6" ht="12.75" customHeight="1" x14ac:dyDescent="0.2">
      <c r="A170" s="63">
        <v>322</v>
      </c>
      <c r="B170" s="64" t="s">
        <v>342</v>
      </c>
      <c r="C170" s="247" t="s">
        <v>343</v>
      </c>
      <c r="D170" s="60">
        <f t="shared" ref="D170:E170" si="34">SUM(D171:D177)</f>
        <v>37968.159999999996</v>
      </c>
      <c r="E170" s="60">
        <f t="shared" si="34"/>
        <v>43525.039999999994</v>
      </c>
      <c r="F170" s="45">
        <f t="shared" si="26"/>
        <v>114.6356315396901</v>
      </c>
    </row>
    <row r="171" spans="1:6" ht="12.75" customHeight="1" x14ac:dyDescent="0.2">
      <c r="A171" s="63">
        <v>3221</v>
      </c>
      <c r="B171" s="64" t="s">
        <v>344</v>
      </c>
      <c r="C171" s="247" t="s">
        <v>345</v>
      </c>
      <c r="D171" s="194">
        <v>10563.23</v>
      </c>
      <c r="E171" s="194">
        <v>10435.83</v>
      </c>
      <c r="F171" s="45">
        <f t="shared" si="26"/>
        <v>98.793929508303819</v>
      </c>
    </row>
    <row r="172" spans="1:6" ht="12.75" customHeight="1" x14ac:dyDescent="0.2">
      <c r="A172" s="63">
        <v>3222</v>
      </c>
      <c r="B172" s="64" t="s">
        <v>346</v>
      </c>
      <c r="C172" s="247" t="s">
        <v>347</v>
      </c>
      <c r="D172" s="194">
        <v>24783.69</v>
      </c>
      <c r="E172" s="194">
        <v>25784.99</v>
      </c>
      <c r="F172" s="45">
        <f t="shared" si="26"/>
        <v>104.04015705490184</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727.56</v>
      </c>
      <c r="E174" s="194">
        <v>494.27</v>
      </c>
      <c r="F174" s="45">
        <f t="shared" si="26"/>
        <v>67.935290560228708</v>
      </c>
    </row>
    <row r="175" spans="1:6" ht="12.75" customHeight="1" x14ac:dyDescent="0.2">
      <c r="A175" s="63">
        <v>3225</v>
      </c>
      <c r="B175" s="65" t="s">
        <v>352</v>
      </c>
      <c r="C175" s="247" t="s">
        <v>353</v>
      </c>
      <c r="D175" s="194">
        <v>1057.52</v>
      </c>
      <c r="E175" s="194">
        <v>6396.85</v>
      </c>
      <c r="F175" s="45">
        <f t="shared" si="26"/>
        <v>604.89163325516313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836.16</v>
      </c>
      <c r="E177" s="194">
        <v>413.1</v>
      </c>
      <c r="F177" s="45">
        <f t="shared" si="26"/>
        <v>49.404420206659019</v>
      </c>
    </row>
    <row r="178" spans="1:6" ht="12.75" customHeight="1" x14ac:dyDescent="0.2">
      <c r="A178" s="63">
        <v>323</v>
      </c>
      <c r="B178" s="65" t="s">
        <v>358</v>
      </c>
      <c r="C178" s="247" t="s">
        <v>359</v>
      </c>
      <c r="D178" s="60">
        <f t="shared" ref="D178:E178" si="35">SUM(D179:D187)</f>
        <v>33419.040000000001</v>
      </c>
      <c r="E178" s="60">
        <f t="shared" si="35"/>
        <v>37217.819999999992</v>
      </c>
      <c r="F178" s="45">
        <f t="shared" si="26"/>
        <v>111.36711287936456</v>
      </c>
    </row>
    <row r="179" spans="1:6" ht="12.75" customHeight="1" x14ac:dyDescent="0.2">
      <c r="A179" s="63">
        <v>3231</v>
      </c>
      <c r="B179" s="65" t="s">
        <v>360</v>
      </c>
      <c r="C179" s="247" t="s">
        <v>361</v>
      </c>
      <c r="D179" s="194">
        <v>1071.74</v>
      </c>
      <c r="E179" s="194">
        <v>2068.59</v>
      </c>
      <c r="F179" s="45">
        <f t="shared" si="26"/>
        <v>193.0122977587848</v>
      </c>
    </row>
    <row r="180" spans="1:6" ht="12.75" customHeight="1" x14ac:dyDescent="0.2">
      <c r="A180" s="63">
        <v>3232</v>
      </c>
      <c r="B180" s="65" t="s">
        <v>362</v>
      </c>
      <c r="C180" s="247" t="s">
        <v>363</v>
      </c>
      <c r="D180" s="194">
        <v>3408.25</v>
      </c>
      <c r="E180" s="194">
        <v>10398.74</v>
      </c>
      <c r="F180" s="45">
        <f t="shared" si="26"/>
        <v>305.10496589158657</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4034.76</v>
      </c>
      <c r="E182" s="194">
        <v>1273.98</v>
      </c>
      <c r="F182" s="45">
        <f t="shared" si="26"/>
        <v>31.575112274336021</v>
      </c>
    </row>
    <row r="183" spans="1:6" ht="12.75" customHeight="1" x14ac:dyDescent="0.2">
      <c r="A183" s="63">
        <v>3235</v>
      </c>
      <c r="B183" s="64" t="s">
        <v>368</v>
      </c>
      <c r="C183" s="247" t="s">
        <v>369</v>
      </c>
      <c r="D183" s="194">
        <v>507.49</v>
      </c>
      <c r="E183" s="194">
        <v>433.46</v>
      </c>
      <c r="F183" s="45">
        <f t="shared" si="26"/>
        <v>85.412520443752584</v>
      </c>
    </row>
    <row r="184" spans="1:6" ht="12.75" customHeight="1" x14ac:dyDescent="0.2">
      <c r="A184" s="63">
        <v>3236</v>
      </c>
      <c r="B184" s="64" t="s">
        <v>370</v>
      </c>
      <c r="C184" s="247" t="s">
        <v>371</v>
      </c>
      <c r="D184" s="194">
        <v>1010.28</v>
      </c>
      <c r="E184" s="194">
        <v>1541.98</v>
      </c>
      <c r="F184" s="45">
        <f t="shared" si="26"/>
        <v>152.62897414578137</v>
      </c>
    </row>
    <row r="185" spans="1:6" ht="12.75" customHeight="1" x14ac:dyDescent="0.2">
      <c r="A185" s="63">
        <v>3237</v>
      </c>
      <c r="B185" s="64" t="s">
        <v>372</v>
      </c>
      <c r="C185" s="247" t="s">
        <v>373</v>
      </c>
      <c r="D185" s="194">
        <v>19288.84</v>
      </c>
      <c r="E185" s="194">
        <v>17656.560000000001</v>
      </c>
      <c r="F185" s="45">
        <f t="shared" si="26"/>
        <v>91.537697445776942</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4077.76</v>
      </c>
      <c r="E187" s="194">
        <v>3824.59</v>
      </c>
      <c r="F187" s="45">
        <f t="shared" si="26"/>
        <v>93.791444322373067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1945.6100000000001</v>
      </c>
      <c r="E194" s="60">
        <f t="shared" si="36"/>
        <v>2462.5700000000002</v>
      </c>
      <c r="F194" s="45">
        <f t="shared" si="26"/>
        <v>126.57058711663693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271.04000000000002</v>
      </c>
      <c r="E196" s="194">
        <v>354.63</v>
      </c>
      <c r="F196" s="45">
        <f t="shared" si="26"/>
        <v>130.84046635182997</v>
      </c>
    </row>
    <row r="197" spans="1:6" ht="12.75" customHeight="1" x14ac:dyDescent="0.2">
      <c r="A197" s="63">
        <v>3293</v>
      </c>
      <c r="B197" s="64" t="s">
        <v>396</v>
      </c>
      <c r="C197" s="247" t="s">
        <v>397</v>
      </c>
      <c r="D197" s="194">
        <v>607.26</v>
      </c>
      <c r="E197" s="194">
        <v>955.27</v>
      </c>
      <c r="F197" s="45">
        <f t="shared" si="26"/>
        <v>157.30823699897903</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19.91</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1047.4000000000001</v>
      </c>
      <c r="E201" s="194">
        <v>1152.67</v>
      </c>
      <c r="F201" s="45">
        <f t="shared" si="26"/>
        <v>110.05060148940234</v>
      </c>
    </row>
    <row r="202" spans="1:6" ht="12.75" customHeight="1" x14ac:dyDescent="0.2">
      <c r="A202" s="63">
        <v>34</v>
      </c>
      <c r="B202" s="183" t="s">
        <v>406</v>
      </c>
      <c r="C202" s="247" t="s">
        <v>407</v>
      </c>
      <c r="D202" s="60">
        <f t="shared" ref="D202:E202" si="37">D203+D208+D216</f>
        <v>682.68</v>
      </c>
      <c r="E202" s="60">
        <f t="shared" si="37"/>
        <v>708.31</v>
      </c>
      <c r="F202" s="45">
        <f t="shared" si="26"/>
        <v>103.75432120466397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682.68</v>
      </c>
      <c r="E216" s="60">
        <f t="shared" si="40"/>
        <v>708.31</v>
      </c>
      <c r="F216" s="45">
        <f t="shared" si="26"/>
        <v>103.75432120466397</v>
      </c>
    </row>
    <row r="217" spans="1:6" ht="12.75" customHeight="1" x14ac:dyDescent="0.2">
      <c r="A217" s="63">
        <v>3431</v>
      </c>
      <c r="B217" s="182" t="s">
        <v>436</v>
      </c>
      <c r="C217" s="247" t="s">
        <v>437</v>
      </c>
      <c r="D217" s="194">
        <v>682.68</v>
      </c>
      <c r="E217" s="194">
        <v>708.31</v>
      </c>
      <c r="F217" s="45">
        <f t="shared" si="26"/>
        <v>103.75432120466397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361466.04</v>
      </c>
      <c r="E299" s="60">
        <f>E152-E297+E298</f>
        <v>434866.56</v>
      </c>
      <c r="F299" s="45">
        <f t="shared" si="68"/>
        <v>120.30633915152859</v>
      </c>
    </row>
    <row r="300" spans="1:6" ht="12.75" customHeight="1" x14ac:dyDescent="0.2">
      <c r="A300" s="63" t="s">
        <v>582</v>
      </c>
      <c r="B300" s="64" t="s">
        <v>593</v>
      </c>
      <c r="C300" s="247" t="s">
        <v>594</v>
      </c>
      <c r="D300" s="60">
        <f>IF(D6&gt;=D299,D6-D299,0)</f>
        <v>0</v>
      </c>
      <c r="E300" s="60">
        <f>IF(E6&gt;=E299,E6-E299,0)</f>
        <v>1992.7400000000489</v>
      </c>
      <c r="F300" s="45" t="str">
        <f t="shared" si="68"/>
        <v>-</v>
      </c>
    </row>
    <row r="301" spans="1:6" ht="12.75" customHeight="1" x14ac:dyDescent="0.2">
      <c r="A301" s="63" t="s">
        <v>582</v>
      </c>
      <c r="B301" s="64" t="s">
        <v>595</v>
      </c>
      <c r="C301" s="247" t="s">
        <v>596</v>
      </c>
      <c r="D301" s="60">
        <f>IF(D299&gt;=D6,D299-D6,0)</f>
        <v>2889.4799999999814</v>
      </c>
      <c r="E301" s="60">
        <f>IF(E299&gt;=E6,E299-E6,0)</f>
        <v>0</v>
      </c>
      <c r="F301" s="45">
        <f t="shared" si="68"/>
        <v>0</v>
      </c>
    </row>
    <row r="302" spans="1:6" ht="12.75" customHeight="1" x14ac:dyDescent="0.2">
      <c r="A302" s="63">
        <v>92211</v>
      </c>
      <c r="B302" s="64" t="s">
        <v>597</v>
      </c>
      <c r="C302" s="247" t="s">
        <v>598</v>
      </c>
      <c r="D302" s="194">
        <v>29642.18</v>
      </c>
      <c r="E302" s="194">
        <v>26752.7</v>
      </c>
      <c r="F302" s="45">
        <f t="shared" si="68"/>
        <v>90.252133952361135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14270.76</v>
      </c>
      <c r="E304" s="194">
        <v>14131</v>
      </c>
      <c r="F304" s="45">
        <f t="shared" si="68"/>
        <v>99.020654821467119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2939.69</v>
      </c>
      <c r="E360" s="60">
        <f t="shared" si="86"/>
        <v>4055.3399999999997</v>
      </c>
      <c r="F360" s="45">
        <f t="shared" si="72"/>
        <v>137.9512805772037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2939.69</v>
      </c>
      <c r="E373" s="60">
        <f t="shared" si="90"/>
        <v>4055.3399999999997</v>
      </c>
      <c r="F373" s="45">
        <f t="shared" si="72"/>
        <v>137.9512805772037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2939.69</v>
      </c>
      <c r="E379" s="60">
        <f t="shared" si="92"/>
        <v>4055.3399999999997</v>
      </c>
      <c r="F379" s="45">
        <f t="shared" si="72"/>
        <v>137.9512805772037</v>
      </c>
    </row>
    <row r="380" spans="1:6" ht="12.75" customHeight="1" x14ac:dyDescent="0.2">
      <c r="A380" s="63">
        <v>4221</v>
      </c>
      <c r="B380" s="64" t="s">
        <v>648</v>
      </c>
      <c r="C380" s="247" t="s">
        <v>740</v>
      </c>
      <c r="D380" s="194">
        <v>1295.93</v>
      </c>
      <c r="E380" s="194"/>
      <c r="F380" s="45">
        <f t="shared" si="72"/>
        <v>0</v>
      </c>
    </row>
    <row r="381" spans="1:6" ht="12.75" customHeight="1" x14ac:dyDescent="0.2">
      <c r="A381" s="63">
        <v>4222</v>
      </c>
      <c r="B381" s="64" t="s">
        <v>741</v>
      </c>
      <c r="C381" s="247" t="s">
        <v>742</v>
      </c>
      <c r="D381" s="194">
        <v>355.49</v>
      </c>
      <c r="E381" s="194">
        <v>234.1</v>
      </c>
      <c r="F381" s="45">
        <f t="shared" si="72"/>
        <v>65.852766603842582</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1288.27</v>
      </c>
      <c r="E386" s="194">
        <v>3821.24</v>
      </c>
      <c r="F386" s="45">
        <f t="shared" si="72"/>
        <v>296.61794499600239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2939.69</v>
      </c>
      <c r="E418" s="60">
        <f t="shared" si="102"/>
        <v>4055.3399999999997</v>
      </c>
      <c r="F418" s="45">
        <f t="shared" si="72"/>
        <v>137.9512805772037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28511.97</v>
      </c>
      <c r="E420" s="194">
        <v>31451.66</v>
      </c>
      <c r="F420" s="45">
        <f t="shared" si="72"/>
        <v>110.31037139839863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358576.56</v>
      </c>
      <c r="E422" s="60">
        <f>E6+E308</f>
        <v>436859.30000000005</v>
      </c>
      <c r="F422" s="45">
        <f t="shared" si="72"/>
        <v>121.83152741495429</v>
      </c>
    </row>
    <row r="423" spans="1:6" ht="12.75" customHeight="1" x14ac:dyDescent="0.2">
      <c r="A423" s="63" t="s">
        <v>582</v>
      </c>
      <c r="B423" s="64" t="s">
        <v>805</v>
      </c>
      <c r="C423" s="247" t="s">
        <v>806</v>
      </c>
      <c r="D423" s="60">
        <f t="shared" ref="D423:E423" si="103">D299+D360</f>
        <v>364405.73</v>
      </c>
      <c r="E423" s="60">
        <f t="shared" si="103"/>
        <v>438921.9</v>
      </c>
      <c r="F423" s="45">
        <f t="shared" si="72"/>
        <v>120.44868229706489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5829.1699999999837</v>
      </c>
      <c r="E425" s="60">
        <f t="shared" si="105"/>
        <v>2062.5999999999767</v>
      </c>
      <c r="F425" s="45">
        <f t="shared" si="72"/>
        <v>35.3841112885708</v>
      </c>
    </row>
    <row r="426" spans="1:6" ht="12.75" customHeight="1" x14ac:dyDescent="0.2">
      <c r="A426" s="251" t="s">
        <v>811</v>
      </c>
      <c r="B426" s="183" t="s">
        <v>812</v>
      </c>
      <c r="C426" s="252" t="s">
        <v>813</v>
      </c>
      <c r="D426" s="60">
        <f t="shared" ref="D426:E426" si="106">IF(D302-D303+D419-D420&gt;=0,D302-D303+D419-D420,0)</f>
        <v>1130.2099999999991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4698.9599999999991</v>
      </c>
      <c r="F427" s="45" t="str">
        <f t="shared" si="72"/>
        <v>-</v>
      </c>
    </row>
    <row r="428" spans="1:6" ht="24" x14ac:dyDescent="0.2">
      <c r="A428" s="249" t="s">
        <v>816</v>
      </c>
      <c r="B428" s="243" t="s">
        <v>817</v>
      </c>
      <c r="C428" s="250" t="s">
        <v>818</v>
      </c>
      <c r="D428" s="81">
        <f t="shared" ref="D428:E428" si="108">D304+D421</f>
        <v>14270.76</v>
      </c>
      <c r="E428" s="81">
        <f t="shared" si="108"/>
        <v>14131</v>
      </c>
      <c r="F428" s="61">
        <f t="shared" si="72"/>
        <v>99.020654821467119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358576.56</v>
      </c>
      <c r="E643" s="60">
        <f>E422+E430</f>
        <v>436859.30000000005</v>
      </c>
      <c r="F643" s="45">
        <f t="shared" si="109"/>
        <v>121.83152741495429</v>
      </c>
    </row>
    <row r="644" spans="1:6" ht="12.75" customHeight="1" x14ac:dyDescent="0.2">
      <c r="A644" s="63" t="s">
        <v>582</v>
      </c>
      <c r="B644" s="64" t="s">
        <v>1238</v>
      </c>
      <c r="C644" s="247" t="s">
        <v>1239</v>
      </c>
      <c r="D644" s="60">
        <f>D423+D535</f>
        <v>364405.73</v>
      </c>
      <c r="E644" s="60">
        <f>E423+E535</f>
        <v>438921.9</v>
      </c>
      <c r="F644" s="45">
        <f t="shared" si="109"/>
        <v>120.44868229706489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5829.1699999999837</v>
      </c>
      <c r="E646" s="60">
        <f t="shared" si="164"/>
        <v>2062.5999999999767</v>
      </c>
      <c r="F646" s="45">
        <f t="shared" si="109"/>
        <v>35.3841112885708</v>
      </c>
    </row>
    <row r="647" spans="1:6" ht="24" x14ac:dyDescent="0.2">
      <c r="A647" s="251" t="s">
        <v>1244</v>
      </c>
      <c r="B647" s="64" t="s">
        <v>1245</v>
      </c>
      <c r="C647" s="252" t="s">
        <v>1244</v>
      </c>
      <c r="D647" s="60">
        <f>IF(D426-D427+D641-D642&gt;=0,D426-D427+D641-D642,0)</f>
        <v>1130.2099999999991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4698.9599999999991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4698.9599999999846</v>
      </c>
      <c r="E650" s="60">
        <f t="shared" si="166"/>
        <v>6761.5599999999758</v>
      </c>
      <c r="F650" s="45">
        <f t="shared" si="109"/>
        <v>143.89481927915961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19142.98</v>
      </c>
      <c r="E653" s="194">
        <v>25315.58</v>
      </c>
      <c r="F653" s="45">
        <f t="shared" ref="F653:F740" si="167">IF(D653&lt;&gt;0,IF(E653/D653&gt;=100,"&gt;&gt;100",E653/D653*100),"-")</f>
        <v>132.24471842941904</v>
      </c>
    </row>
    <row r="654" spans="1:6" ht="12.75" customHeight="1" x14ac:dyDescent="0.2">
      <c r="A654" s="63" t="s">
        <v>1257</v>
      </c>
      <c r="B654" s="64" t="s">
        <v>1258</v>
      </c>
      <c r="C654" s="247" t="s">
        <v>1257</v>
      </c>
      <c r="D654" s="194">
        <v>360533.75</v>
      </c>
      <c r="E654" s="194">
        <v>437529.13</v>
      </c>
      <c r="F654" s="45">
        <f t="shared" si="167"/>
        <v>121.35594240483726</v>
      </c>
    </row>
    <row r="655" spans="1:6" ht="12.75" customHeight="1" x14ac:dyDescent="0.2">
      <c r="A655" s="63" t="s">
        <v>1259</v>
      </c>
      <c r="B655" s="64" t="s">
        <v>1260</v>
      </c>
      <c r="C655" s="247" t="s">
        <v>1259</v>
      </c>
      <c r="D655" s="194">
        <v>354361.15</v>
      </c>
      <c r="E655" s="194">
        <v>462844.71</v>
      </c>
      <c r="F655" s="45">
        <f t="shared" si="167"/>
        <v>130.61384127464311</v>
      </c>
    </row>
    <row r="656" spans="1:6" ht="24" x14ac:dyDescent="0.2">
      <c r="A656" s="63">
        <v>11</v>
      </c>
      <c r="B656" s="64" t="s">
        <v>1261</v>
      </c>
      <c r="C656" s="247" t="s">
        <v>1262</v>
      </c>
      <c r="D656" s="60">
        <f t="shared" ref="D656:E656" si="168">+D653+D654-D655</f>
        <v>25315.579999999958</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v>
      </c>
      <c r="E658" s="253">
        <v>16</v>
      </c>
      <c r="F658" s="45">
        <f t="shared" si="167"/>
        <v>106.66666666666667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v>
      </c>
      <c r="E660" s="253">
        <v>14</v>
      </c>
      <c r="F660" s="45">
        <f t="shared" si="167"/>
        <v>116.66666666666667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547.20000000000005</v>
      </c>
      <c r="E683" s="192">
        <v>2715.6</v>
      </c>
      <c r="F683" s="71">
        <f t="shared" si="167"/>
        <v>496.27192982456137</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137613.25</v>
      </c>
      <c r="E724" s="192">
        <v>152416.79</v>
      </c>
      <c r="F724" s="71">
        <f t="shared" si="167"/>
        <v>110.75735076382544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400</v>
      </c>
      <c r="E733" s="192">
        <v>400</v>
      </c>
      <c r="F733" s="71">
        <f t="shared" si="167"/>
        <v>100</v>
      </c>
    </row>
    <row r="734" spans="1:6" ht="12.75" customHeight="1" x14ac:dyDescent="0.2">
      <c r="A734" s="70">
        <v>32121</v>
      </c>
      <c r="B734" s="65" t="s">
        <v>1398</v>
      </c>
      <c r="C734" s="278" t="s">
        <v>1399</v>
      </c>
      <c r="D734" s="192">
        <v>11059.07</v>
      </c>
      <c r="E734" s="192">
        <v>10304.98</v>
      </c>
      <c r="F734" s="71">
        <f t="shared" si="167"/>
        <v>93.181253034839273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419.41</v>
      </c>
      <c r="E736" s="194">
        <v>912.86</v>
      </c>
      <c r="F736" s="45">
        <f t="shared" si="167"/>
        <v>217.65337021053384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4593.84</v>
      </c>
      <c r="E738" s="194">
        <v>2357.5100000000002</v>
      </c>
      <c r="F738" s="45">
        <f t="shared" si="167"/>
        <v>51.318940145934555</v>
      </c>
    </row>
    <row r="739" spans="1:6" ht="12.75" customHeight="1" x14ac:dyDescent="0.2">
      <c r="A739" s="70" t="s">
        <v>1408</v>
      </c>
      <c r="B739" s="65" t="s">
        <v>1409</v>
      </c>
      <c r="C739" s="278" t="s">
        <v>1408</v>
      </c>
      <c r="D739" s="192">
        <v>0</v>
      </c>
      <c r="E739" s="192">
        <v>227.15</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9" zoomScaleNormal="100" workbookViewId="0">
      <selection activeCell="E307" sqref="E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49402.78</v>
      </c>
      <c r="E6" s="180">
        <f t="shared" si="0"/>
        <v>49161.400000000009</v>
      </c>
      <c r="F6" s="181">
        <f t="shared" ref="F6:F298" si="1">IF(D6&gt;0,IF(E6/D6&gt;=100,"&gt;&gt;100",E6/D6*100),"-")</f>
        <v>99.511404014106105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9619.9000000000033</v>
      </c>
      <c r="E7" s="79">
        <f t="shared" si="2"/>
        <v>10109.770000000002</v>
      </c>
      <c r="F7" s="71">
        <f t="shared" si="1"/>
        <v>105.09225667626481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9619.9000000000033</v>
      </c>
      <c r="E12" s="79">
        <f t="shared" si="3"/>
        <v>10109.770000000002</v>
      </c>
      <c r="F12" s="71">
        <f t="shared" si="1"/>
        <v>105.09225667626481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4416.7800000000007</v>
      </c>
      <c r="E13" s="79">
        <f t="shared" si="4"/>
        <v>4127.08</v>
      </c>
      <c r="F13" s="71">
        <f t="shared" si="1"/>
        <v>93.440923025371418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4831.8900000000003</v>
      </c>
      <c r="E15" s="192">
        <v>4831.8900000000003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962.24</v>
      </c>
      <c r="E17" s="192">
        <v>962.24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1377.35</v>
      </c>
      <c r="E18" s="192">
        <v>1667.05</v>
      </c>
      <c r="F18" s="71">
        <f t="shared" si="1"/>
        <v>121.03314335499329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5203.1200000000026</v>
      </c>
      <c r="E19" s="79">
        <f t="shared" si="5"/>
        <v>5982.6900000000023</v>
      </c>
      <c r="F19" s="71">
        <f t="shared" si="1"/>
        <v>114.98274112455601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5807.57</v>
      </c>
      <c r="E20" s="192">
        <v>5807.57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3952.33</v>
      </c>
      <c r="E21" s="192">
        <v>4186.43</v>
      </c>
      <c r="F21" s="71">
        <f t="shared" si="1"/>
        <v>105.92308840607947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789.7</v>
      </c>
      <c r="E22" s="192">
        <v>789.7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59163.89</v>
      </c>
      <c r="E26" s="192">
        <v>62985.13</v>
      </c>
      <c r="F26" s="71">
        <f t="shared" si="1"/>
        <v>106.45873690861099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64510.37</v>
      </c>
      <c r="E28" s="192">
        <v>67786.14</v>
      </c>
      <c r="F28" s="71">
        <f t="shared" si="1"/>
        <v>105.07789677845591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14351.05</v>
      </c>
      <c r="E54" s="192">
        <v>20747.900000000001</v>
      </c>
      <c r="F54" s="71">
        <f t="shared" si="1"/>
        <v>144.57409039756675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14351.05</v>
      </c>
      <c r="E55" s="192">
        <v>20747.900000000001</v>
      </c>
      <c r="F55" s="71">
        <f t="shared" si="1"/>
        <v>144.57409039756675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39782.879999999997</v>
      </c>
      <c r="E69" s="79">
        <f>E70+E82+E88+E119+E135+E147+E165+E171</f>
        <v>39051.630000000005</v>
      </c>
      <c r="F69" s="71">
        <f t="shared" si="1"/>
        <v>98.161897781156142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25315.579999999998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25309.759999999998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25309.759999999998</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5.82</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196.54</v>
      </c>
      <c r="E82" s="79">
        <f>SUM(E83:E85)-E86+E87</f>
        <v>1061</v>
      </c>
      <c r="F82" s="71">
        <f t="shared" si="1"/>
        <v>539.83921847969873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196.54</v>
      </c>
      <c r="E87" s="192">
        <v>1061</v>
      </c>
      <c r="F87" s="71">
        <f t="shared" si="1"/>
        <v>539.83921847969873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14270.76</v>
      </c>
      <c r="E147" s="79">
        <f t="shared" si="24"/>
        <v>37990.630000000005</v>
      </c>
      <c r="F147" s="71">
        <f t="shared" si="1"/>
        <v>266.21308185408486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2818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2818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14438.65</v>
      </c>
      <c r="E160" s="192">
        <v>11648.78</v>
      </c>
      <c r="F160" s="71">
        <f t="shared" si="1"/>
        <v>80.677764195406084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23859.63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167.89</v>
      </c>
      <c r="E164" s="192">
        <v>335.78</v>
      </c>
      <c r="F164" s="71">
        <f t="shared" si="1"/>
        <v>200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49402.78</v>
      </c>
      <c r="E176" s="79">
        <f>E177+E251</f>
        <v>49161.399999999994</v>
      </c>
      <c r="F176" s="71">
        <f t="shared" si="1"/>
        <v>99.511404014106077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30211.079999999998</v>
      </c>
      <c r="E177" s="79">
        <f>E178+E197+E203+E219+E247+E248</f>
        <v>31682.19</v>
      </c>
      <c r="F177" s="71">
        <f t="shared" si="1"/>
        <v>104.86943862980071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29814.3</v>
      </c>
      <c r="E178" s="79">
        <f>SUM(E179:E181)+E185+E186+SUM(E194:E196)</f>
        <v>31595.489999999998</v>
      </c>
      <c r="F178" s="71">
        <f t="shared" si="1"/>
        <v>105.97428079814048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26812.32</v>
      </c>
      <c r="E179" s="192">
        <v>27006.67</v>
      </c>
      <c r="F179" s="71">
        <f t="shared" si="1"/>
        <v>100.72485335099685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2943.36</v>
      </c>
      <c r="E180" s="192">
        <v>4588.82</v>
      </c>
      <c r="F180" s="71">
        <f t="shared" si="1"/>
        <v>155.9041367688628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58.62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58.62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396.78</v>
      </c>
      <c r="E197" s="79">
        <f>SUM(E198:E202)</f>
        <v>86.7</v>
      </c>
      <c r="F197" s="71">
        <f t="shared" si="1"/>
        <v>21.850899742930594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396.78</v>
      </c>
      <c r="E199" s="192">
        <v>86.7</v>
      </c>
      <c r="F199" s="71">
        <f t="shared" ref="F199:F202" si="30">IF(D199&gt;0,IF(E199/D199&gt;=100,"&gt;&gt;100",E199/D199*100),"-")</f>
        <v>21.850899742930594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19191.7</v>
      </c>
      <c r="E251" s="79">
        <f>+E252+E255-E264+E274+E291</f>
        <v>17479.21</v>
      </c>
      <c r="F251" s="71">
        <f t="shared" si="1"/>
        <v>91.076923878551654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9619.9</v>
      </c>
      <c r="E252" s="79">
        <f>E253-E254</f>
        <v>10109.77</v>
      </c>
      <c r="F252" s="71">
        <f t="shared" si="1"/>
        <v>105.09225667626482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9619.9</v>
      </c>
      <c r="E253" s="192">
        <v>10109.77</v>
      </c>
      <c r="F253" s="71">
        <f t="shared" si="1"/>
        <v>105.09225667626482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-4698.9599999999991</v>
      </c>
      <c r="E255" s="79">
        <f>E256-E260</f>
        <v>-6761.5600000000013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26752.7</v>
      </c>
      <c r="E256" s="79">
        <f>SUM(E257:E259)</f>
        <v>28745.439999999999</v>
      </c>
      <c r="F256" s="71">
        <f t="shared" si="1"/>
        <v>107.44874349131115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26752.7</v>
      </c>
      <c r="E257" s="192">
        <v>28745.439999999999</v>
      </c>
      <c r="F257" s="71">
        <f t="shared" si="1"/>
        <v>107.44874349131115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31451.66</v>
      </c>
      <c r="E260" s="79">
        <f>SUM(E261:E263)</f>
        <v>35507</v>
      </c>
      <c r="F260" s="71">
        <f t="shared" si="1"/>
        <v>112.89388223069943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31451.66</v>
      </c>
      <c r="E262" s="192">
        <v>35507</v>
      </c>
      <c r="F262" s="71">
        <f t="shared" si="1"/>
        <v>112.89388223069943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14270.76</v>
      </c>
      <c r="E274" s="79">
        <f>SUM(E275:E277)+SUM(E286:E290)</f>
        <v>14131</v>
      </c>
      <c r="F274" s="71">
        <f t="shared" si="1"/>
        <v>99.020654821467119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2818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2818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14270.76</v>
      </c>
      <c r="E287" s="192">
        <v>11313</v>
      </c>
      <c r="F287" s="71">
        <f t="shared" si="39"/>
        <v>79.273984006457951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641865.77</v>
      </c>
      <c r="E297" s="79">
        <f t="shared" si="42"/>
        <v>632431.66</v>
      </c>
      <c r="F297" s="71">
        <f t="shared" si="1"/>
        <v>98.530205154887767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641865.77</v>
      </c>
      <c r="E298" s="193">
        <v>632431.66</v>
      </c>
      <c r="F298" s="75">
        <f t="shared" si="1"/>
        <v>98.530205154887767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2015.78</v>
      </c>
      <c r="E302" s="192">
        <v>1877.46</v>
      </c>
      <c r="F302" s="71">
        <f t="shared" si="43"/>
        <v>93.138140074809755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12422.87</v>
      </c>
      <c r="E303" s="192">
        <v>36448.949999999997</v>
      </c>
      <c r="F303" s="71">
        <f t="shared" si="43"/>
        <v>293.40200774861199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196.54</v>
      </c>
      <c r="E308" s="192">
        <v>1061</v>
      </c>
      <c r="F308" s="71">
        <f t="shared" si="43"/>
        <v>539.83921847969873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23853.81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271.04000000000002</v>
      </c>
      <c r="E336" s="192">
        <v>1675.84</v>
      </c>
      <c r="F336" s="71">
        <f t="shared" si="43"/>
        <v>618.29988193624547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29543.26</v>
      </c>
      <c r="E337" s="192">
        <v>29919.65</v>
      </c>
      <c r="F337" s="71">
        <f t="shared" si="43"/>
        <v>101.27403001564485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396.78</v>
      </c>
      <c r="E339" s="192">
        <v>86.7</v>
      </c>
      <c r="F339" s="71">
        <f t="shared" si="43"/>
        <v>21.850899742930594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641865.77</v>
      </c>
      <c r="E387" s="192">
        <v>632431.66</v>
      </c>
      <c r="F387" s="71">
        <f t="shared" si="44"/>
        <v>98.530205154887767</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364405.73</v>
      </c>
      <c r="E114" s="60">
        <f t="shared" si="22"/>
        <v>438921.9</v>
      </c>
      <c r="F114" s="45">
        <f t="shared" si="1"/>
        <v>120.44868229706489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339751.8</v>
      </c>
      <c r="E115" s="60">
        <f t="shared" si="23"/>
        <v>413254.52</v>
      </c>
      <c r="F115" s="45">
        <f t="shared" si="1"/>
        <v>121.634240054063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339751.8</v>
      </c>
      <c r="E116" s="194">
        <v>413254.52</v>
      </c>
      <c r="F116" s="45">
        <f t="shared" si="1"/>
        <v>121.634240054063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24653.93</v>
      </c>
      <c r="E126" s="194">
        <v>25667.38</v>
      </c>
      <c r="F126" s="45">
        <f t="shared" si="1"/>
        <v>104.11070364846498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364405.73</v>
      </c>
      <c r="E141" s="81">
        <f t="shared" si="28"/>
        <v>438921.9</v>
      </c>
      <c r="F141" s="61">
        <f t="shared" si="1"/>
        <v>120.44868229706489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5"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3566.79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3566.79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3565.47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3565.47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1.32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1.32</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30211.08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441421.93000000005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437366.59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337346.82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99311.46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708.31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4055.34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439950.81999999995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435585.39999999997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337152.47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97666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766.93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4365.42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31682.190000000119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1675.8400000000001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1675.8400000000001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1675.8400000000001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1406.68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269.16000000000003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30006.350000000002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29919.65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86.7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50694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2025-11-26T12:43:51Z</cp:lastPrinted>
  <dcterms:created xsi:type="dcterms:W3CDTF">2022-04-01T05:14:30Z</dcterms:created>
  <dcterms:modified xsi:type="dcterms:W3CDTF">2026-01-27T11:14:20Z</dcterms:modified>
</cp:coreProperties>
</file>