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168" tabRatio="447" activeTab="0"/>
  </bookViews>
  <sheets>
    <sheet name="1. strana" sheetId="1" r:id="rId1"/>
    <sheet name="Opći i posebni dio" sheetId="2" r:id="rId2"/>
  </sheets>
  <definedNames/>
  <calcPr fullCalcOnLoad="1"/>
</workbook>
</file>

<file path=xl/sharedStrings.xml><?xml version="1.0" encoding="utf-8"?>
<sst xmlns="http://schemas.openxmlformats.org/spreadsheetml/2006/main" count="187" uniqueCount="118">
  <si>
    <t xml:space="preserve">Prihodi po posebnim propisima                                     </t>
  </si>
  <si>
    <t xml:space="preserve"> </t>
  </si>
  <si>
    <t xml:space="preserve">RASHODI  ZA  ZAPOSLENE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</si>
  <si>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</si>
  <si>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</si>
  <si>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MATERIJALNI RASHODI                                                   </t>
  </si>
  <si>
    <t xml:space="preserve">Naknade troškova zaposlenima                                                    </t>
  </si>
  <si>
    <t xml:space="preserve">Službena putovanja                                                                      </t>
  </si>
  <si>
    <t xml:space="preserve">Stručno usavršavanje zaposlenika                                                </t>
  </si>
  <si>
    <t xml:space="preserve">Rashodi za materijal i energiju                                                </t>
  </si>
  <si>
    <t xml:space="preserve">Energija                                                                         </t>
  </si>
  <si>
    <t xml:space="preserve">Materijal i dijelovi za tekuće i investicijsko održavanje                         </t>
  </si>
  <si>
    <t xml:space="preserve">Sitni inventar                                                                  </t>
  </si>
  <si>
    <t xml:space="preserve">Rashodi za usluge                                                                    </t>
  </si>
  <si>
    <t xml:space="preserve">Usluge telefona i pošte                                                     </t>
  </si>
  <si>
    <t xml:space="preserve">Usluge tekućeg i investicijskog održavanja                                       </t>
  </si>
  <si>
    <t xml:space="preserve">Komunalne usluge                                                                          </t>
  </si>
  <si>
    <t xml:space="preserve">Intelektualne i osobne usluge                                                         </t>
  </si>
  <si>
    <t xml:space="preserve">Ostale usluge                                                                                </t>
  </si>
  <si>
    <t xml:space="preserve">Ostali nespomenuti rashodi poslovanja                                           </t>
  </si>
  <si>
    <t xml:space="preserve">Reprezentacija                                                                             </t>
  </si>
  <si>
    <t xml:space="preserve">FINANCIJSKI  RASHODI                                                       </t>
  </si>
  <si>
    <t xml:space="preserve">Ostali financijski rashodi                                                              </t>
  </si>
  <si>
    <t xml:space="preserve">Bankarske usluge i usluge platnog prometa                                  </t>
  </si>
  <si>
    <t>Ostali financijski rashodi</t>
  </si>
  <si>
    <t>Broj konta</t>
  </si>
  <si>
    <t>RASHODI POSLOVANJA</t>
  </si>
  <si>
    <t xml:space="preserve">Sitni inventar i autogume                                                                 </t>
  </si>
  <si>
    <t xml:space="preserve">Uredski materijal i ostali materijalni rashodi                                          </t>
  </si>
  <si>
    <t xml:space="preserve">Doprinos za obvezno zdravstveno osiguranje                                                 </t>
  </si>
  <si>
    <t xml:space="preserve">Zdravstvene usluge </t>
  </si>
  <si>
    <t>Energija</t>
  </si>
  <si>
    <t>Usluge telefona i pošte</t>
  </si>
  <si>
    <t>GLAVA  00101</t>
  </si>
  <si>
    <t>Program:</t>
  </si>
  <si>
    <t>Aktivnost:</t>
  </si>
  <si>
    <t>Izvor:</t>
  </si>
  <si>
    <t>Plaće (Bruto)</t>
  </si>
  <si>
    <t xml:space="preserve">Plaće za zaposlene                                                       </t>
  </si>
  <si>
    <t xml:space="preserve">                 NAZIV </t>
  </si>
  <si>
    <t>PRIHODI POSLOVANJA</t>
  </si>
  <si>
    <t>Članak 4.</t>
  </si>
  <si>
    <t>I.  OPĆI DIO</t>
  </si>
  <si>
    <t>Članak 1.</t>
  </si>
  <si>
    <t xml:space="preserve">A.    RAČUN PRIHODA I RASHODA </t>
  </si>
  <si>
    <t>6      PRIHODI POSLOVANJA</t>
  </si>
  <si>
    <t xml:space="preserve">        UKUPNI PRIHODI:</t>
  </si>
  <si>
    <t>3      RASHODI POSLOVANJA</t>
  </si>
  <si>
    <t xml:space="preserve">        UKUPNI RASHODI:</t>
  </si>
  <si>
    <t xml:space="preserve">        RAZLIKA-VIŠAK/MANJAK</t>
  </si>
  <si>
    <t>A.    RAČUN PRIHODA I RASHODA</t>
  </si>
  <si>
    <t>4      RASHODI ZA NABAVU NEFINANCIJSKE IMOVINE</t>
  </si>
  <si>
    <t>Službena, radna i zaštitna odjeća i obuća</t>
  </si>
  <si>
    <t>Službena, radna i zaštitna odjeća</t>
  </si>
  <si>
    <t xml:space="preserve">II. POSEBNI DIO </t>
  </si>
  <si>
    <t xml:space="preserve">Članak 2. </t>
  </si>
  <si>
    <t>Ostali nespomenuti financijski rashodi</t>
  </si>
  <si>
    <t>Članak 3.</t>
  </si>
  <si>
    <t>Sufinanciranje cijene usluge, participacije i sl.</t>
  </si>
  <si>
    <t>PRIHODI IZ PRORAČUNA</t>
  </si>
  <si>
    <t>Prihodi iz proračuna za financiranje redovne djelatnosti korisnika proračuna</t>
  </si>
  <si>
    <t>Prihodi za financiranje rashoda poslovanja</t>
  </si>
  <si>
    <t>Naknade za prijevoz na posao i s posla</t>
  </si>
  <si>
    <t>Materijal i sirovine</t>
  </si>
  <si>
    <t>Redovna djelatnost dječjeg vrtića</t>
  </si>
  <si>
    <t>Naknade za prijevoz na posao i posla</t>
  </si>
  <si>
    <t>Komunalne usluge</t>
  </si>
  <si>
    <t>Rashodi za zaposlene</t>
  </si>
  <si>
    <t xml:space="preserve">PREDŠKOLSKI ODGOJ </t>
  </si>
  <si>
    <t>0911</t>
  </si>
  <si>
    <t xml:space="preserve">Materijal i dijelovi za tekuće  i investicijsko održavanje                       </t>
  </si>
  <si>
    <t xml:space="preserve">Usluge tekućeg i investicijskog održavanja                                 </t>
  </si>
  <si>
    <t xml:space="preserve">Zdravstvene  usluge                                                       </t>
  </si>
  <si>
    <t>PRIHODI OD IMOVINE</t>
  </si>
  <si>
    <t>Prihodi od financijske imovine</t>
  </si>
  <si>
    <t xml:space="preserve">Kamate na oročena sredstva i depozite po viđenju </t>
  </si>
  <si>
    <t>RASHODI ZA NABAVU NEFINANCIJSKE IMOVINE</t>
  </si>
  <si>
    <t>RASHODI ZA NABAVU PROIZVEDENE DUGOTRAJNE IMOVINE</t>
  </si>
  <si>
    <t>Postrojenja i oprema</t>
  </si>
  <si>
    <t>Uređaji, strojevi i oprema za posebne namjene</t>
  </si>
  <si>
    <t>Premije osiguranja</t>
  </si>
  <si>
    <t xml:space="preserve">Premije osiguranja </t>
  </si>
  <si>
    <t>1001</t>
  </si>
  <si>
    <t>A100101</t>
  </si>
  <si>
    <r>
      <rPr>
        <b/>
        <sz val="9"/>
        <color indexed="8"/>
        <rFont val="Arial"/>
        <family val="2"/>
      </rPr>
      <t xml:space="preserve">Aktivnost:     </t>
    </r>
    <r>
      <rPr>
        <sz val="9"/>
        <color indexed="8"/>
        <rFont val="Arial"/>
        <family val="2"/>
      </rPr>
      <t xml:space="preserve">                     A100102    Materijalni i financijski rashodi</t>
    </r>
  </si>
  <si>
    <t xml:space="preserve">PRIHODI OD UPRAVNIH I ADMINISTRATIVNIH PRISTOJBI, PRISTOJBI   PO POSEBNIM PROPISIMA I NAKNADA           </t>
  </si>
  <si>
    <t>Projekcija 2021.</t>
  </si>
  <si>
    <t xml:space="preserve">Uredska oprema i namještaj </t>
  </si>
  <si>
    <t xml:space="preserve"> UKUPNI  RASHODI                         </t>
  </si>
  <si>
    <t>Uređaji, strojevi i oprema za ostale namjene</t>
  </si>
  <si>
    <t>kako slijedi:</t>
  </si>
  <si>
    <t xml:space="preserve">   Prihodi i rashodi po ekonomskoj klasifikaciji utvrđuju se u Računu prihoda i rashoda, kako slijedi: </t>
  </si>
  <si>
    <t xml:space="preserve">UKUPNI RASHODI                                                                                             </t>
  </si>
  <si>
    <t>Ostale naknade troškova zaposlenima</t>
  </si>
  <si>
    <t xml:space="preserve">Računalne usluge </t>
  </si>
  <si>
    <t xml:space="preserve">Pristojbe i naknade </t>
  </si>
  <si>
    <t xml:space="preserve">Komunikacijska oprema </t>
  </si>
  <si>
    <t xml:space="preserve">Sportska i glazbena oprema </t>
  </si>
  <si>
    <t>1. Opći prihodi i primici  4. Prihodi za posebne namjene</t>
  </si>
  <si>
    <t>Plan 2020.</t>
  </si>
  <si>
    <t>Projekcija 2022.</t>
  </si>
  <si>
    <t xml:space="preserve">Ostale naknade troškova zaposlenima </t>
  </si>
  <si>
    <t xml:space="preserve">Izvor:                                  4. Prihodi za posebne namjene  </t>
  </si>
  <si>
    <t>ZA 2020. GODINU TE PROJEKCIJE PLANA ZA 2021. I 2022. GODINU</t>
  </si>
  <si>
    <t xml:space="preserve">           Rashodi  Financijskog plana za 2020. te projekcije za 2021. i 2022. godinu raspoređuju se po ekonomskoj, funkcijskoj, organizacijskoj i programskoj klasifikaciji  te izvorima financiranja, kako slijedi:</t>
  </si>
  <si>
    <t xml:space="preserve"> FINANCIJSKI PLAN </t>
  </si>
  <si>
    <t>Klasa: 400-01/19-01/05</t>
  </si>
  <si>
    <t>Urbroj: 2186-181-19-1</t>
  </si>
  <si>
    <t>Bisag, 10.12.2019.</t>
  </si>
  <si>
    <t>Upravno vijeće</t>
  </si>
  <si>
    <t>Dječji vrtić PČELICA Bisag</t>
  </si>
  <si>
    <t xml:space="preserve"> DJEČJEG VRTIĆA PČELICA BISAG</t>
  </si>
  <si>
    <r>
      <t xml:space="preserve">        </t>
    </r>
    <r>
      <rPr>
        <sz val="9"/>
        <color indexed="8"/>
        <rFont val="Arial"/>
        <family val="2"/>
      </rPr>
      <t>Financijski plan Dječjeg vrtića PČELICA Bisag za 2020. te projekcije za 2021. i 2022. godinu objaviti će se na oglasnoj ploči Dječjeg vrtića PČELICA Bisag .</t>
    </r>
  </si>
  <si>
    <t xml:space="preserve">       Financijski plan Dječjeg vrtića PČELICA Bisag za 2019. godinu te projekcije plana za 2020. i 2021. godinu sastoji se od Računa prihoda i rashoda,</t>
  </si>
  <si>
    <t>RAZDJEL  001          DJEČJI VRTIĆ PČELICA</t>
  </si>
  <si>
    <t xml:space="preserve">      Na temelju članka 28. Zakona o proračunu ("Narodne novine" broj 87/08, 136/12 i 15/15) i članka 42. Statuta Dječjeg vrtića PČELICA Bisag,  Upravno vijeće Dječjeg vrtića PČELICA Bisag na svojoj sjednici održanoj 10.12.2019. godine donosi</t>
  </si>
  <si>
    <t>Predsjednik Upravnog vijeća</t>
  </si>
  <si>
    <t xml:space="preserve">        Stjepan Šafran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</si>
</sst>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[$-41A]d\.\ mmmm\ yyyy"/>
  </numFmts>
  <fonts count="52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49" fontId="9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10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50" fillId="0" borderId="0" xfId="0" applyFont="1" applyAlignment="1">
      <alignment/>
    </xf>
    <xf numFmtId="0" fontId="9" fillId="0" borderId="0" xfId="0" applyFont="1" applyAlignment="1">
      <alignment horizontal="right"/>
    </xf>
    <xf numFmtId="0" fontId="51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/>
    </xf>
    <xf numFmtId="4" fontId="8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4" fontId="7" fillId="34" borderId="0" xfId="0" applyNumberFormat="1" applyFont="1" applyFill="1" applyAlignment="1">
      <alignment/>
    </xf>
    <xf numFmtId="0" fontId="7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4" fontId="8" fillId="34" borderId="0" xfId="0" applyNumberFormat="1" applyFont="1" applyFill="1" applyAlignment="1">
      <alignment/>
    </xf>
    <xf numFmtId="4" fontId="8" fillId="34" borderId="0" xfId="0" applyNumberFormat="1" applyFont="1" applyFill="1" applyAlignment="1">
      <alignment horizontal="right"/>
    </xf>
    <xf numFmtId="0" fontId="6" fillId="35" borderId="10" xfId="0" applyFont="1" applyFill="1" applyBorder="1" applyAlignment="1">
      <alignment/>
    </xf>
    <xf numFmtId="3" fontId="7" fillId="35" borderId="10" xfId="0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1" fillId="35" borderId="0" xfId="0" applyFont="1" applyFill="1" applyAlignment="1">
      <alignment/>
    </xf>
    <xf numFmtId="4" fontId="2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4" fontId="2" fillId="35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0" fillId="0" borderId="0" xfId="0" applyAlignment="1">
      <alignment/>
    </xf>
    <xf numFmtId="2" fontId="7" fillId="0" borderId="12" xfId="0" applyNumberFormat="1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left"/>
    </xf>
    <xf numFmtId="2" fontId="7" fillId="0" borderId="13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5" borderId="12" xfId="0" applyFont="1" applyFill="1" applyBorder="1" applyAlignment="1">
      <alignment horizontal="left"/>
    </xf>
    <xf numFmtId="0" fontId="7" fillId="35" borderId="11" xfId="0" applyFont="1" applyFill="1" applyBorder="1" applyAlignment="1">
      <alignment horizontal="left"/>
    </xf>
    <xf numFmtId="0" fontId="7" fillId="35" borderId="13" xfId="0" applyFont="1" applyFill="1" applyBorder="1" applyAlignment="1">
      <alignment horizontal="left"/>
    </xf>
    <xf numFmtId="0" fontId="6" fillId="0" borderId="0" xfId="0" applyFont="1" applyAlignment="1">
      <alignment horizontal="left" wrapText="1"/>
    </xf>
    <xf numFmtId="0" fontId="51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4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34" borderId="0" xfId="0" applyFont="1" applyFill="1" applyAlignment="1">
      <alignment horizontal="right" vertical="center"/>
    </xf>
    <xf numFmtId="0" fontId="9" fillId="34" borderId="0" xfId="0" applyFont="1" applyFill="1" applyAlignment="1">
      <alignment horizontal="center"/>
    </xf>
    <xf numFmtId="0" fontId="7" fillId="34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8" fillId="0" borderId="14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35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7" fillId="34" borderId="0" xfId="0" applyFont="1" applyFill="1" applyAlignment="1">
      <alignment/>
    </xf>
    <xf numFmtId="4" fontId="8" fillId="34" borderId="0" xfId="0" applyNumberFormat="1" applyFont="1" applyFill="1" applyAlignment="1">
      <alignment horizontal="right" vertical="center"/>
    </xf>
    <xf numFmtId="0" fontId="8" fillId="34" borderId="0" xfId="0" applyFont="1" applyFill="1" applyAlignment="1">
      <alignment horizontal="left" wrapText="1"/>
    </xf>
    <xf numFmtId="0" fontId="9" fillId="0" borderId="15" xfId="0" applyFont="1" applyFill="1" applyBorder="1" applyAlignment="1">
      <alignment horizontal="left"/>
    </xf>
    <xf numFmtId="0" fontId="2" fillId="35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8" fillId="0" borderId="1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zoomScalePageLayoutView="0" workbookViewId="0" topLeftCell="A1">
      <selection activeCell="A15" sqref="A15:N15"/>
    </sheetView>
  </sheetViews>
  <sheetFormatPr defaultColWidth="9.140625" defaultRowHeight="12.75"/>
  <cols>
    <col min="8" max="8" width="16.140625" style="0" customWidth="1"/>
    <col min="9" max="9" width="1.421875" style="0" hidden="1" customWidth="1"/>
    <col min="10" max="10" width="13.7109375" style="0" customWidth="1"/>
    <col min="11" max="11" width="14.8515625" style="0" customWidth="1"/>
    <col min="12" max="12" width="16.57421875" style="0" customWidth="1"/>
  </cols>
  <sheetData>
    <row r="2" spans="1:10" ht="11.2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1.2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93" t="s">
        <v>110</v>
      </c>
      <c r="B4" s="95"/>
      <c r="C4" s="95"/>
      <c r="D4" s="95"/>
      <c r="E4" s="8"/>
      <c r="F4" s="8"/>
      <c r="G4" s="8"/>
      <c r="H4" s="8"/>
      <c r="I4" s="8"/>
      <c r="J4" s="8"/>
    </row>
    <row r="5" spans="1:10" ht="12.75">
      <c r="A5" s="36" t="s">
        <v>109</v>
      </c>
      <c r="B5" s="36"/>
      <c r="C5" s="36"/>
      <c r="D5" s="8"/>
      <c r="E5" s="8"/>
      <c r="F5" s="8"/>
      <c r="G5" s="8"/>
      <c r="H5" s="8"/>
      <c r="I5" s="8"/>
      <c r="J5" s="8"/>
    </row>
    <row r="6" spans="1:10" ht="12.75">
      <c r="A6" s="36" t="s">
        <v>106</v>
      </c>
      <c r="B6" s="36"/>
      <c r="C6" s="36"/>
      <c r="D6" s="8"/>
      <c r="E6" s="8"/>
      <c r="F6" s="8"/>
      <c r="G6" s="8"/>
      <c r="H6" s="8"/>
      <c r="I6" s="8"/>
      <c r="J6" s="8"/>
    </row>
    <row r="7" spans="1:10" ht="12.75">
      <c r="A7" s="36" t="s">
        <v>107</v>
      </c>
      <c r="B7" s="36"/>
      <c r="C7" s="36"/>
      <c r="D7" s="8"/>
      <c r="E7" s="8"/>
      <c r="F7" s="8"/>
      <c r="G7" s="8"/>
      <c r="H7" s="8"/>
      <c r="I7" s="8"/>
      <c r="J7" s="8"/>
    </row>
    <row r="8" spans="1:10" ht="12.75">
      <c r="A8" s="113" t="s">
        <v>108</v>
      </c>
      <c r="B8" s="113"/>
      <c r="C8" s="113"/>
      <c r="D8" s="8"/>
      <c r="E8" s="8"/>
      <c r="F8" s="8"/>
      <c r="G8" s="8"/>
      <c r="H8" s="8"/>
      <c r="I8" s="8"/>
      <c r="J8" s="8"/>
    </row>
    <row r="9" spans="1:10" ht="12.75">
      <c r="A9" s="34"/>
      <c r="B9" s="34"/>
      <c r="C9" s="34"/>
      <c r="D9" s="8"/>
      <c r="E9" s="8"/>
      <c r="F9" s="8"/>
      <c r="G9" s="8"/>
      <c r="H9" s="8"/>
      <c r="I9" s="8"/>
      <c r="J9" s="8"/>
    </row>
    <row r="10" spans="1:10" ht="12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4" ht="12.75">
      <c r="A11" s="112" t="s">
        <v>115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12.7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4" ht="13.5">
      <c r="A15" s="105" t="s">
        <v>105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</row>
    <row r="16" spans="1:14" ht="13.5">
      <c r="A16" s="106" t="s">
        <v>111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</row>
    <row r="17" spans="1:14" ht="13.5">
      <c r="A17" s="105" t="s">
        <v>103</v>
      </c>
      <c r="B17" s="107"/>
      <c r="C17" s="107"/>
      <c r="D17" s="107"/>
      <c r="E17" s="107"/>
      <c r="F17" s="107"/>
      <c r="G17" s="107"/>
      <c r="H17" s="107"/>
      <c r="I17" s="107"/>
      <c r="J17" s="95"/>
      <c r="K17" s="95"/>
      <c r="L17" s="95"/>
      <c r="M17" s="95"/>
      <c r="N17" s="95"/>
    </row>
    <row r="18" spans="1:10" ht="12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2.7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2.75">
      <c r="A20" s="11" t="s">
        <v>42</v>
      </c>
      <c r="B20" s="11"/>
      <c r="C20" s="8"/>
      <c r="D20" s="8"/>
      <c r="E20" s="8"/>
      <c r="F20" s="8"/>
      <c r="G20" s="8"/>
      <c r="H20" s="8"/>
      <c r="I20" s="8"/>
      <c r="J20" s="8"/>
    </row>
    <row r="21" spans="1:10" ht="12.7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4" ht="12.75">
      <c r="A22" s="108" t="s">
        <v>43</v>
      </c>
      <c r="B22" s="108"/>
      <c r="C22" s="108"/>
      <c r="D22" s="108"/>
      <c r="E22" s="108"/>
      <c r="F22" s="108"/>
      <c r="G22" s="108"/>
      <c r="H22" s="108"/>
      <c r="I22" s="108"/>
      <c r="J22" s="108"/>
      <c r="K22" s="95"/>
      <c r="L22" s="95"/>
      <c r="M22" s="95"/>
      <c r="N22" s="95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4" ht="12.75">
      <c r="A24" s="93" t="s">
        <v>113</v>
      </c>
      <c r="B24" s="93"/>
      <c r="C24" s="93"/>
      <c r="D24" s="93"/>
      <c r="E24" s="93"/>
      <c r="F24" s="93"/>
      <c r="G24" s="93"/>
      <c r="H24" s="93"/>
      <c r="I24" s="93"/>
      <c r="J24" s="93"/>
      <c r="K24" s="95"/>
      <c r="L24" s="95"/>
      <c r="M24" s="95"/>
      <c r="N24" s="95"/>
    </row>
    <row r="25" spans="1:12" ht="12.75">
      <c r="A25" s="93" t="s">
        <v>90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10" ht="12.7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2" ht="12.75">
      <c r="A27" s="109" t="s">
        <v>44</v>
      </c>
      <c r="B27" s="110"/>
      <c r="C27" s="110"/>
      <c r="D27" s="110"/>
      <c r="E27" s="110"/>
      <c r="F27" s="110"/>
      <c r="G27" s="110"/>
      <c r="H27" s="111"/>
      <c r="I27" s="83"/>
      <c r="J27" s="84" t="s">
        <v>99</v>
      </c>
      <c r="K27" s="84" t="s">
        <v>86</v>
      </c>
      <c r="L27" s="84" t="s">
        <v>100</v>
      </c>
    </row>
    <row r="28" spans="1:12" ht="12.75">
      <c r="A28" s="99"/>
      <c r="B28" s="100"/>
      <c r="C28" s="100"/>
      <c r="D28" s="100"/>
      <c r="E28" s="100"/>
      <c r="F28" s="100"/>
      <c r="G28" s="100"/>
      <c r="H28" s="101"/>
      <c r="I28" s="38"/>
      <c r="J28" s="39"/>
      <c r="K28" s="40"/>
      <c r="L28" s="40"/>
    </row>
    <row r="29" spans="1:12" ht="12.75">
      <c r="A29" s="99" t="s">
        <v>45</v>
      </c>
      <c r="B29" s="100"/>
      <c r="C29" s="100"/>
      <c r="D29" s="100"/>
      <c r="E29" s="100"/>
      <c r="F29" s="100"/>
      <c r="G29" s="100"/>
      <c r="H29" s="101"/>
      <c r="I29" s="41"/>
      <c r="J29" s="42">
        <v>1222500</v>
      </c>
      <c r="K29" s="43">
        <v>1250000</v>
      </c>
      <c r="L29" s="43">
        <v>1280000</v>
      </c>
    </row>
    <row r="30" spans="1:12" ht="12.75">
      <c r="A30" s="102" t="s">
        <v>46</v>
      </c>
      <c r="B30" s="103"/>
      <c r="C30" s="103"/>
      <c r="D30" s="103"/>
      <c r="E30" s="103"/>
      <c r="F30" s="103"/>
      <c r="G30" s="103"/>
      <c r="H30" s="104"/>
      <c r="I30" s="44"/>
      <c r="J30" s="45">
        <f>J29</f>
        <v>1222500</v>
      </c>
      <c r="K30" s="45">
        <f>K29</f>
        <v>1250000</v>
      </c>
      <c r="L30" s="45">
        <f>L29</f>
        <v>1280000</v>
      </c>
    </row>
    <row r="31" spans="1:12" ht="12.75">
      <c r="A31" s="99"/>
      <c r="B31" s="100"/>
      <c r="C31" s="100"/>
      <c r="D31" s="100"/>
      <c r="E31" s="100"/>
      <c r="F31" s="100"/>
      <c r="G31" s="100"/>
      <c r="H31" s="101"/>
      <c r="I31" s="38"/>
      <c r="J31" s="43"/>
      <c r="K31" s="43"/>
      <c r="L31" s="43"/>
    </row>
    <row r="32" spans="1:12" ht="12.75">
      <c r="A32" s="99" t="s">
        <v>47</v>
      </c>
      <c r="B32" s="100"/>
      <c r="C32" s="100"/>
      <c r="D32" s="100"/>
      <c r="E32" s="100"/>
      <c r="F32" s="100"/>
      <c r="G32" s="100"/>
      <c r="H32" s="101"/>
      <c r="I32" s="38"/>
      <c r="J32" s="43">
        <v>1183500</v>
      </c>
      <c r="K32" s="43">
        <v>1208000</v>
      </c>
      <c r="L32" s="43">
        <v>1238000</v>
      </c>
    </row>
    <row r="33" spans="1:12" ht="12.75">
      <c r="A33" s="99" t="s">
        <v>51</v>
      </c>
      <c r="B33" s="100"/>
      <c r="C33" s="100"/>
      <c r="D33" s="100"/>
      <c r="E33" s="100"/>
      <c r="F33" s="100"/>
      <c r="G33" s="100"/>
      <c r="H33" s="101"/>
      <c r="I33" s="38"/>
      <c r="J33" s="43">
        <v>39000</v>
      </c>
      <c r="K33" s="43">
        <v>42000</v>
      </c>
      <c r="L33" s="43">
        <v>42000</v>
      </c>
    </row>
    <row r="34" spans="1:12" ht="12.75">
      <c r="A34" s="102" t="s">
        <v>48</v>
      </c>
      <c r="B34" s="103"/>
      <c r="C34" s="103"/>
      <c r="D34" s="103"/>
      <c r="E34" s="103"/>
      <c r="F34" s="103"/>
      <c r="G34" s="103"/>
      <c r="H34" s="104"/>
      <c r="I34" s="44"/>
      <c r="J34" s="45">
        <f>SUM(J32+J33)</f>
        <v>1222500</v>
      </c>
      <c r="K34" s="45">
        <f>SUM(K32+K33)</f>
        <v>1250000</v>
      </c>
      <c r="L34" s="45">
        <f>SUM(L32+L33)</f>
        <v>1280000</v>
      </c>
    </row>
    <row r="35" spans="1:12" ht="12.75">
      <c r="A35" s="99"/>
      <c r="B35" s="100"/>
      <c r="C35" s="100"/>
      <c r="D35" s="100"/>
      <c r="E35" s="100"/>
      <c r="F35" s="100"/>
      <c r="G35" s="100"/>
      <c r="H35" s="101"/>
      <c r="I35" s="38"/>
      <c r="J35" s="43"/>
      <c r="K35" s="43"/>
      <c r="L35" s="43"/>
    </row>
    <row r="36" spans="1:12" ht="12.75">
      <c r="A36" s="96" t="s">
        <v>49</v>
      </c>
      <c r="B36" s="97"/>
      <c r="C36" s="97"/>
      <c r="D36" s="97"/>
      <c r="E36" s="97"/>
      <c r="F36" s="97"/>
      <c r="G36" s="97"/>
      <c r="H36" s="98"/>
      <c r="I36" s="44"/>
      <c r="J36" s="45">
        <f>SUM(J30-J34)</f>
        <v>0</v>
      </c>
      <c r="K36" s="45">
        <f>SUM(K30-K34)</f>
        <v>0</v>
      </c>
      <c r="L36" s="45">
        <f>SUM(L30-L34)</f>
        <v>0</v>
      </c>
    </row>
    <row r="37" spans="1:12" ht="12.75">
      <c r="A37" s="68"/>
      <c r="B37" s="68"/>
      <c r="C37" s="68"/>
      <c r="D37" s="68"/>
      <c r="E37" s="68"/>
      <c r="F37" s="68"/>
      <c r="G37" s="68"/>
      <c r="H37" s="68"/>
      <c r="I37" s="69"/>
      <c r="J37" s="70"/>
      <c r="K37" s="70"/>
      <c r="L37" s="70"/>
    </row>
    <row r="38" spans="1:14" ht="12.75">
      <c r="A38" s="94" t="s">
        <v>55</v>
      </c>
      <c r="B38" s="94"/>
      <c r="C38" s="94"/>
      <c r="D38" s="94"/>
      <c r="E38" s="94"/>
      <c r="F38" s="94"/>
      <c r="G38" s="94"/>
      <c r="H38" s="94"/>
      <c r="I38" s="94"/>
      <c r="J38" s="94"/>
      <c r="K38" s="95"/>
      <c r="L38" s="95"/>
      <c r="M38" s="95"/>
      <c r="N38" s="95"/>
    </row>
    <row r="39" spans="1:10" ht="12.7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2.75">
      <c r="A40" s="93" t="s">
        <v>91</v>
      </c>
      <c r="B40" s="93"/>
      <c r="C40" s="93"/>
      <c r="D40" s="93"/>
      <c r="E40" s="93"/>
      <c r="F40" s="93"/>
      <c r="G40" s="93"/>
      <c r="H40" s="93"/>
      <c r="I40" s="93"/>
      <c r="J40" s="93"/>
    </row>
    <row r="41" spans="1:10" ht="12.75">
      <c r="A41" s="93"/>
      <c r="B41" s="93"/>
      <c r="C41" s="93"/>
      <c r="D41" s="93"/>
      <c r="E41" s="93"/>
      <c r="F41" s="93"/>
      <c r="G41" s="93"/>
      <c r="H41" s="93"/>
      <c r="I41" s="93"/>
      <c r="J41" s="93"/>
    </row>
  </sheetData>
  <sheetProtection/>
  <mergeCells count="23">
    <mergeCell ref="A4:D4"/>
    <mergeCell ref="A32:H32"/>
    <mergeCell ref="A33:H33"/>
    <mergeCell ref="A17:N17"/>
    <mergeCell ref="A22:N22"/>
    <mergeCell ref="A27:H27"/>
    <mergeCell ref="A31:H31"/>
    <mergeCell ref="A11:N12"/>
    <mergeCell ref="A8:C8"/>
    <mergeCell ref="A13:J13"/>
    <mergeCell ref="A15:N15"/>
    <mergeCell ref="A24:N24"/>
    <mergeCell ref="A25:L25"/>
    <mergeCell ref="A30:H30"/>
    <mergeCell ref="A29:H29"/>
    <mergeCell ref="A28:H28"/>
    <mergeCell ref="A16:N16"/>
    <mergeCell ref="A40:J40"/>
    <mergeCell ref="A41:J41"/>
    <mergeCell ref="A38:N38"/>
    <mergeCell ref="A36:H36"/>
    <mergeCell ref="A35:H35"/>
    <mergeCell ref="A34:H34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A173" sqref="A173:M173"/>
    </sheetView>
  </sheetViews>
  <sheetFormatPr defaultColWidth="9.140625" defaultRowHeight="12.75" customHeight="1"/>
  <cols>
    <col min="1" max="1" width="4.421875" style="0" customWidth="1"/>
    <col min="2" max="2" width="4.28125" style="0" customWidth="1"/>
    <col min="3" max="3" width="6.28125" style="0" customWidth="1"/>
    <col min="4" max="4" width="8.00390625" style="0" customWidth="1"/>
    <col min="9" max="9" width="27.28125" style="0" customWidth="1"/>
    <col min="10" max="10" width="0" style="0" hidden="1" customWidth="1"/>
    <col min="11" max="11" width="17.7109375" style="0" customWidth="1"/>
    <col min="12" max="12" width="17.28125" style="0" customWidth="1"/>
    <col min="13" max="13" width="17.57421875" style="0" customWidth="1"/>
  </cols>
  <sheetData>
    <row r="1" spans="1:13" ht="12.75" customHeight="1">
      <c r="A1" s="128" t="s">
        <v>50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47"/>
      <c r="M1" s="47"/>
    </row>
    <row r="2" spans="1:13" ht="12.75" customHeight="1">
      <c r="A2" s="48"/>
      <c r="B2" s="48"/>
      <c r="C2" s="48"/>
      <c r="D2" s="48"/>
      <c r="E2" s="148"/>
      <c r="F2" s="148"/>
      <c r="G2" s="148"/>
      <c r="H2" s="148"/>
      <c r="I2" s="148"/>
      <c r="J2" s="49"/>
      <c r="K2" s="49"/>
      <c r="L2" s="47"/>
      <c r="M2" s="47"/>
    </row>
    <row r="3" spans="1:13" ht="12.75" customHeight="1">
      <c r="A3" s="50" t="s">
        <v>25</v>
      </c>
      <c r="B3" s="50"/>
      <c r="C3" s="50"/>
      <c r="D3" s="50"/>
      <c r="E3" s="151" t="s">
        <v>39</v>
      </c>
      <c r="F3" s="151"/>
      <c r="G3" s="151"/>
      <c r="H3" s="151"/>
      <c r="I3" s="151"/>
      <c r="J3" s="51"/>
      <c r="K3" s="52" t="s">
        <v>99</v>
      </c>
      <c r="L3" s="53" t="s">
        <v>86</v>
      </c>
      <c r="M3" s="53" t="s">
        <v>100</v>
      </c>
    </row>
    <row r="4" spans="1:13" ht="12.75" customHeight="1">
      <c r="A4" s="54"/>
      <c r="B4" s="54"/>
      <c r="C4" s="54"/>
      <c r="D4" s="54"/>
      <c r="E4" s="136"/>
      <c r="F4" s="136"/>
      <c r="G4" s="136"/>
      <c r="H4" s="136"/>
      <c r="I4" s="136"/>
      <c r="J4" s="55"/>
      <c r="K4" s="56"/>
      <c r="L4" s="47"/>
      <c r="M4" s="47"/>
    </row>
    <row r="5" spans="1:13" ht="12.75" customHeight="1">
      <c r="A5" s="85">
        <v>6</v>
      </c>
      <c r="B5" s="86"/>
      <c r="C5" s="86"/>
      <c r="D5" s="86"/>
      <c r="E5" s="149" t="s">
        <v>40</v>
      </c>
      <c r="F5" s="149"/>
      <c r="G5" s="149"/>
      <c r="H5" s="149"/>
      <c r="I5" s="149"/>
      <c r="J5" s="87"/>
      <c r="K5" s="88">
        <f>SUM(K8+K13+K20)</f>
        <v>1222500</v>
      </c>
      <c r="L5" s="88">
        <f>SUM(L8+L13+L20)</f>
        <v>1250000</v>
      </c>
      <c r="M5" s="88">
        <f>SUM(M8+M13+M20)</f>
        <v>1280000</v>
      </c>
    </row>
    <row r="6" spans="1:13" s="37" customFormat="1" ht="10.5" customHeight="1">
      <c r="A6" s="46"/>
      <c r="B6" s="57"/>
      <c r="C6" s="57"/>
      <c r="D6" s="57"/>
      <c r="E6" s="137"/>
      <c r="F6" s="137"/>
      <c r="G6" s="137"/>
      <c r="H6" s="137"/>
      <c r="I6" s="137"/>
      <c r="J6" s="58"/>
      <c r="K6" s="59"/>
      <c r="L6" s="59"/>
      <c r="M6" s="59"/>
    </row>
    <row r="7" spans="1:13" ht="9" customHeight="1">
      <c r="A7" s="48"/>
      <c r="B7" s="48"/>
      <c r="C7" s="28"/>
      <c r="D7" s="28"/>
      <c r="E7" s="138"/>
      <c r="F7" s="138"/>
      <c r="G7" s="138"/>
      <c r="H7" s="138"/>
      <c r="I7" s="138"/>
      <c r="J7" s="49"/>
      <c r="K7" s="60"/>
      <c r="L7" s="47"/>
      <c r="M7" s="47"/>
    </row>
    <row r="8" spans="1:13" ht="12.75" customHeight="1">
      <c r="A8" s="72">
        <v>64</v>
      </c>
      <c r="B8" s="73"/>
      <c r="C8" s="73"/>
      <c r="D8" s="73"/>
      <c r="E8" s="150" t="s">
        <v>73</v>
      </c>
      <c r="F8" s="150"/>
      <c r="G8" s="150"/>
      <c r="H8" s="150"/>
      <c r="I8" s="150"/>
      <c r="J8" s="74"/>
      <c r="K8" s="75">
        <f>K10</f>
        <v>100</v>
      </c>
      <c r="L8" s="75">
        <v>100</v>
      </c>
      <c r="M8" s="75">
        <v>100</v>
      </c>
    </row>
    <row r="9" spans="1:13" ht="12.75" customHeight="1">
      <c r="A9" s="48"/>
      <c r="B9" s="48"/>
      <c r="C9" s="48"/>
      <c r="D9" s="48"/>
      <c r="E9" s="138"/>
      <c r="F9" s="138"/>
      <c r="G9" s="138"/>
      <c r="H9" s="138"/>
      <c r="I9" s="138"/>
      <c r="J9" s="49"/>
      <c r="K9" s="62"/>
      <c r="L9" s="47"/>
      <c r="M9" s="47"/>
    </row>
    <row r="10" spans="1:13" ht="12.75" customHeight="1">
      <c r="A10" s="48"/>
      <c r="B10" s="28">
        <v>641</v>
      </c>
      <c r="C10" s="28"/>
      <c r="D10" s="28"/>
      <c r="E10" s="130" t="s">
        <v>74</v>
      </c>
      <c r="F10" s="130"/>
      <c r="G10" s="130"/>
      <c r="H10" s="130"/>
      <c r="I10" s="130"/>
      <c r="J10" s="49"/>
      <c r="K10" s="60">
        <f>K11</f>
        <v>100</v>
      </c>
      <c r="L10" s="47"/>
      <c r="M10" s="47"/>
    </row>
    <row r="11" spans="1:13" ht="12.75" customHeight="1">
      <c r="A11" s="48"/>
      <c r="B11" s="48"/>
      <c r="C11" s="61">
        <v>6413</v>
      </c>
      <c r="D11" s="48"/>
      <c r="E11" s="138" t="s">
        <v>75</v>
      </c>
      <c r="F11" s="138"/>
      <c r="G11" s="138"/>
      <c r="H11" s="138"/>
      <c r="I11" s="138"/>
      <c r="J11" s="49"/>
      <c r="K11" s="63">
        <v>100</v>
      </c>
      <c r="L11" s="47"/>
      <c r="M11" s="47"/>
    </row>
    <row r="12" spans="1:13" ht="12.75" customHeight="1">
      <c r="A12" s="48"/>
      <c r="B12" s="48"/>
      <c r="C12" s="48"/>
      <c r="D12" s="48"/>
      <c r="E12" s="138"/>
      <c r="F12" s="138"/>
      <c r="G12" s="138"/>
      <c r="H12" s="138"/>
      <c r="I12" s="138"/>
      <c r="J12" s="49"/>
      <c r="K12" s="62"/>
      <c r="L12" s="47"/>
      <c r="M12" s="47"/>
    </row>
    <row r="13" spans="1:13" ht="12.75" customHeight="1">
      <c r="A13" s="131">
        <v>65</v>
      </c>
      <c r="B13" s="132"/>
      <c r="C13" s="132"/>
      <c r="D13" s="132"/>
      <c r="E13" s="147" t="s">
        <v>85</v>
      </c>
      <c r="F13" s="147"/>
      <c r="G13" s="147"/>
      <c r="H13" s="147"/>
      <c r="I13" s="147"/>
      <c r="J13" s="74"/>
      <c r="K13" s="146">
        <f>K16</f>
        <v>550000</v>
      </c>
      <c r="L13" s="146">
        <v>570000</v>
      </c>
      <c r="M13" s="146">
        <v>590000</v>
      </c>
    </row>
    <row r="14" spans="1:13" ht="12.75" customHeight="1">
      <c r="A14" s="131"/>
      <c r="B14" s="132"/>
      <c r="C14" s="132"/>
      <c r="D14" s="132"/>
      <c r="E14" s="147"/>
      <c r="F14" s="147"/>
      <c r="G14" s="147"/>
      <c r="H14" s="147"/>
      <c r="I14" s="147"/>
      <c r="J14" s="74"/>
      <c r="K14" s="146"/>
      <c r="L14" s="146"/>
      <c r="M14" s="146"/>
    </row>
    <row r="15" spans="1:13" ht="12.75" customHeight="1">
      <c r="A15" s="48"/>
      <c r="B15" s="48"/>
      <c r="C15" s="61"/>
      <c r="D15" s="48"/>
      <c r="E15" s="138"/>
      <c r="F15" s="138"/>
      <c r="G15" s="138"/>
      <c r="H15" s="138"/>
      <c r="I15" s="138"/>
      <c r="J15" s="49"/>
      <c r="K15" s="62"/>
      <c r="L15" s="47"/>
      <c r="M15" s="47"/>
    </row>
    <row r="16" spans="1:13" ht="12.75" customHeight="1">
      <c r="A16" s="48"/>
      <c r="B16" s="28">
        <v>652</v>
      </c>
      <c r="C16" s="61"/>
      <c r="D16" s="48"/>
      <c r="E16" s="28" t="s">
        <v>0</v>
      </c>
      <c r="F16" s="48"/>
      <c r="G16" s="48"/>
      <c r="H16" s="48"/>
      <c r="I16" s="48"/>
      <c r="J16" s="49"/>
      <c r="K16" s="60">
        <f>SUM(K17:K17)</f>
        <v>550000</v>
      </c>
      <c r="L16" s="47"/>
      <c r="M16" s="47"/>
    </row>
    <row r="17" spans="1:13" ht="12.75" customHeight="1">
      <c r="A17" s="48"/>
      <c r="B17" s="48"/>
      <c r="C17" s="61">
        <v>6526</v>
      </c>
      <c r="D17" s="48"/>
      <c r="E17" s="138" t="s">
        <v>58</v>
      </c>
      <c r="F17" s="138"/>
      <c r="G17" s="138"/>
      <c r="H17" s="138"/>
      <c r="I17" s="138"/>
      <c r="J17" s="49"/>
      <c r="K17" s="62">
        <v>550000</v>
      </c>
      <c r="L17" s="47"/>
      <c r="M17" s="47"/>
    </row>
    <row r="18" spans="1:13" ht="9" customHeight="1">
      <c r="A18" s="48"/>
      <c r="B18" s="48"/>
      <c r="C18" s="61"/>
      <c r="D18" s="48"/>
      <c r="E18" s="138"/>
      <c r="F18" s="138"/>
      <c r="G18" s="138"/>
      <c r="H18" s="138"/>
      <c r="I18" s="138"/>
      <c r="J18" s="49"/>
      <c r="K18" s="62"/>
      <c r="L18" s="47"/>
      <c r="M18" s="47"/>
    </row>
    <row r="19" spans="1:13" ht="8.25" customHeight="1">
      <c r="A19" s="48"/>
      <c r="B19" s="48"/>
      <c r="C19" s="48"/>
      <c r="D19" s="48"/>
      <c r="E19" s="138"/>
      <c r="F19" s="138"/>
      <c r="G19" s="138"/>
      <c r="H19" s="138"/>
      <c r="I19" s="138"/>
      <c r="J19" s="49"/>
      <c r="K19" s="62"/>
      <c r="L19" s="47"/>
      <c r="M19" s="47"/>
    </row>
    <row r="20" spans="1:13" ht="12.75" customHeight="1">
      <c r="A20" s="72">
        <v>67</v>
      </c>
      <c r="B20" s="73"/>
      <c r="C20" s="73"/>
      <c r="D20" s="73"/>
      <c r="E20" s="150" t="s">
        <v>59</v>
      </c>
      <c r="F20" s="150"/>
      <c r="G20" s="150"/>
      <c r="H20" s="150"/>
      <c r="I20" s="150"/>
      <c r="J20" s="74"/>
      <c r="K20" s="75">
        <f>K22</f>
        <v>672400</v>
      </c>
      <c r="L20" s="75">
        <v>679900</v>
      </c>
      <c r="M20" s="75">
        <v>689900</v>
      </c>
    </row>
    <row r="21" spans="1:13" ht="12.75" customHeight="1">
      <c r="A21" s="48"/>
      <c r="B21" s="48"/>
      <c r="C21" s="48"/>
      <c r="D21" s="48"/>
      <c r="E21" s="138"/>
      <c r="F21" s="138"/>
      <c r="G21" s="138"/>
      <c r="H21" s="138"/>
      <c r="I21" s="138"/>
      <c r="J21" s="49"/>
      <c r="K21" s="62"/>
      <c r="L21" s="47"/>
      <c r="M21" s="47"/>
    </row>
    <row r="22" spans="1:13" ht="12.75" customHeight="1">
      <c r="A22" s="48"/>
      <c r="B22" s="28">
        <v>671</v>
      </c>
      <c r="C22" s="28"/>
      <c r="D22" s="28"/>
      <c r="E22" s="130" t="s">
        <v>60</v>
      </c>
      <c r="F22" s="130"/>
      <c r="G22" s="130"/>
      <c r="H22" s="130"/>
      <c r="I22" s="130"/>
      <c r="J22" s="49"/>
      <c r="K22" s="60">
        <f>K23</f>
        <v>672400</v>
      </c>
      <c r="L22" s="47"/>
      <c r="M22" s="47"/>
    </row>
    <row r="23" spans="1:13" ht="12.75" customHeight="1">
      <c r="A23" s="48"/>
      <c r="B23" s="48"/>
      <c r="C23" s="61">
        <v>6711</v>
      </c>
      <c r="D23" s="48"/>
      <c r="E23" s="138" t="s">
        <v>61</v>
      </c>
      <c r="F23" s="138"/>
      <c r="G23" s="138"/>
      <c r="H23" s="138"/>
      <c r="I23" s="138"/>
      <c r="J23" s="49"/>
      <c r="K23" s="63">
        <v>672400</v>
      </c>
      <c r="L23" s="47"/>
      <c r="M23" s="47"/>
    </row>
    <row r="24" spans="1:13" ht="9" customHeight="1">
      <c r="A24" s="48"/>
      <c r="B24" s="48"/>
      <c r="C24" s="48"/>
      <c r="D24" s="48"/>
      <c r="E24" s="138"/>
      <c r="F24" s="138"/>
      <c r="G24" s="138"/>
      <c r="H24" s="138"/>
      <c r="I24" s="138"/>
      <c r="J24" s="49"/>
      <c r="K24" s="62"/>
      <c r="L24" s="47"/>
      <c r="M24" s="47"/>
    </row>
    <row r="25" spans="1:11" ht="8.25" customHeight="1">
      <c r="A25" s="8"/>
      <c r="B25" s="8"/>
      <c r="C25" s="8"/>
      <c r="D25" s="8"/>
      <c r="E25" s="116"/>
      <c r="F25" s="116"/>
      <c r="G25" s="116"/>
      <c r="H25" s="116"/>
      <c r="I25" s="116"/>
      <c r="J25" s="8"/>
      <c r="K25" s="13"/>
    </row>
    <row r="26" spans="1:13" ht="12.75" customHeight="1">
      <c r="A26" s="2"/>
      <c r="B26" s="2"/>
      <c r="D26" s="135" t="s">
        <v>92</v>
      </c>
      <c r="E26" s="135"/>
      <c r="F26" s="135"/>
      <c r="G26" s="135"/>
      <c r="H26" s="135"/>
      <c r="I26" s="135"/>
      <c r="J26" s="2"/>
      <c r="K26" s="5">
        <f>SUM(K28+K78)</f>
        <v>1222500</v>
      </c>
      <c r="L26" s="5">
        <f>SUM(L28+L78)</f>
        <v>1250000</v>
      </c>
      <c r="M26" s="5">
        <f>SUM(M28+M78)</f>
        <v>1280000</v>
      </c>
    </row>
    <row r="27" spans="1:11" ht="10.5" customHeight="1">
      <c r="A27" s="8"/>
      <c r="B27" s="8"/>
      <c r="C27" s="8"/>
      <c r="D27" s="8"/>
      <c r="E27" s="114"/>
      <c r="F27" s="114"/>
      <c r="G27" s="114"/>
      <c r="H27" s="114"/>
      <c r="I27" s="114"/>
      <c r="J27" s="8"/>
      <c r="K27" s="12"/>
    </row>
    <row r="28" spans="1:13" ht="12.75" customHeight="1">
      <c r="A28" s="89">
        <v>3</v>
      </c>
      <c r="B28" s="89"/>
      <c r="C28" s="89"/>
      <c r="D28" s="89"/>
      <c r="E28" s="134" t="s">
        <v>26</v>
      </c>
      <c r="F28" s="134"/>
      <c r="G28" s="134"/>
      <c r="H28" s="134"/>
      <c r="I28" s="134"/>
      <c r="J28" s="134"/>
      <c r="K28" s="90">
        <f>SUM(K30+K41+K72)</f>
        <v>1183500</v>
      </c>
      <c r="L28" s="90">
        <f>SUM(L30+L41+L72)</f>
        <v>1208000</v>
      </c>
      <c r="M28" s="90">
        <f>SUM(M30+M41+M72)</f>
        <v>1238000</v>
      </c>
    </row>
    <row r="29" spans="1:11" ht="12.75" customHeight="1">
      <c r="A29" s="15"/>
      <c r="B29" s="8"/>
      <c r="C29" s="8"/>
      <c r="D29" s="8"/>
      <c r="E29" s="114"/>
      <c r="F29" s="114"/>
      <c r="G29" s="114"/>
      <c r="H29" s="114"/>
      <c r="I29" s="114"/>
      <c r="J29" s="8"/>
      <c r="K29" s="12"/>
    </row>
    <row r="30" spans="1:13" ht="12.75" customHeight="1">
      <c r="A30" s="76">
        <v>31</v>
      </c>
      <c r="B30" s="77" t="s">
        <v>1</v>
      </c>
      <c r="C30" s="77"/>
      <c r="D30" s="77"/>
      <c r="E30" s="133" t="s">
        <v>2</v>
      </c>
      <c r="F30" s="133"/>
      <c r="G30" s="133"/>
      <c r="H30" s="133"/>
      <c r="I30" s="133"/>
      <c r="J30" s="133"/>
      <c r="K30" s="78">
        <f>SUM(K32+K35+K38)</f>
        <v>750000</v>
      </c>
      <c r="L30" s="78">
        <f>L107</f>
        <v>770000</v>
      </c>
      <c r="M30" s="78">
        <f>M107</f>
        <v>790000</v>
      </c>
    </row>
    <row r="31" spans="1:11" ht="12.75" customHeight="1">
      <c r="A31" s="8"/>
      <c r="B31" s="8"/>
      <c r="C31" s="8"/>
      <c r="D31" s="8"/>
      <c r="E31" s="114"/>
      <c r="F31" s="114"/>
      <c r="G31" s="114"/>
      <c r="H31" s="114"/>
      <c r="I31" s="114"/>
      <c r="J31" s="8"/>
      <c r="K31" s="12"/>
    </row>
    <row r="32" spans="1:11" ht="12.75" customHeight="1">
      <c r="A32" s="8"/>
      <c r="B32" s="15">
        <v>311</v>
      </c>
      <c r="C32" s="8"/>
      <c r="D32" s="8"/>
      <c r="E32" s="116" t="s">
        <v>37</v>
      </c>
      <c r="F32" s="116"/>
      <c r="G32" s="116"/>
      <c r="H32" s="116"/>
      <c r="I32" s="116"/>
      <c r="J32" s="8"/>
      <c r="K32" s="14">
        <f>K33</f>
        <v>620000</v>
      </c>
    </row>
    <row r="33" spans="1:11" ht="12.75" customHeight="1">
      <c r="A33" s="8"/>
      <c r="B33" s="8"/>
      <c r="C33" s="16">
        <v>3111</v>
      </c>
      <c r="D33" s="17"/>
      <c r="E33" s="114" t="s">
        <v>38</v>
      </c>
      <c r="F33" s="114"/>
      <c r="G33" s="114"/>
      <c r="H33" s="114"/>
      <c r="I33" s="114"/>
      <c r="J33" s="114"/>
      <c r="K33" s="12">
        <f>K110</f>
        <v>620000</v>
      </c>
    </row>
    <row r="34" spans="1:11" ht="12.75" customHeight="1">
      <c r="A34" s="8"/>
      <c r="B34" s="8"/>
      <c r="C34" s="16"/>
      <c r="D34" s="8"/>
      <c r="E34" s="114"/>
      <c r="F34" s="114"/>
      <c r="G34" s="114"/>
      <c r="H34" s="114"/>
      <c r="I34" s="114"/>
      <c r="J34" s="8"/>
      <c r="K34" s="12"/>
    </row>
    <row r="35" spans="1:11" ht="12.75" customHeight="1">
      <c r="A35" s="8"/>
      <c r="B35" s="15">
        <v>312</v>
      </c>
      <c r="C35" s="16"/>
      <c r="D35" s="8"/>
      <c r="E35" s="116" t="s">
        <v>3</v>
      </c>
      <c r="F35" s="116"/>
      <c r="G35" s="116"/>
      <c r="H35" s="116"/>
      <c r="I35" s="116"/>
      <c r="J35" s="116"/>
      <c r="K35" s="14">
        <f>K36</f>
        <v>70000</v>
      </c>
    </row>
    <row r="36" spans="1:11" ht="12.75" customHeight="1">
      <c r="A36" s="8"/>
      <c r="B36" s="8"/>
      <c r="C36" s="16">
        <v>3121</v>
      </c>
      <c r="D36" s="17"/>
      <c r="E36" s="114" t="s">
        <v>3</v>
      </c>
      <c r="F36" s="114"/>
      <c r="G36" s="114"/>
      <c r="H36" s="114"/>
      <c r="I36" s="114"/>
      <c r="J36" s="114"/>
      <c r="K36" s="12">
        <f>K113</f>
        <v>70000</v>
      </c>
    </row>
    <row r="37" spans="1:11" ht="12.75" customHeight="1">
      <c r="A37" s="8"/>
      <c r="B37" s="8"/>
      <c r="C37" s="16"/>
      <c r="D37" s="8"/>
      <c r="E37" s="114"/>
      <c r="F37" s="114"/>
      <c r="G37" s="114"/>
      <c r="H37" s="114"/>
      <c r="I37" s="114"/>
      <c r="J37" s="8"/>
      <c r="K37" s="12"/>
    </row>
    <row r="38" spans="1:11" ht="12.75" customHeight="1">
      <c r="A38" s="8"/>
      <c r="B38" s="15">
        <v>313</v>
      </c>
      <c r="C38" s="16"/>
      <c r="D38" s="8"/>
      <c r="E38" s="116" t="s">
        <v>4</v>
      </c>
      <c r="F38" s="116"/>
      <c r="G38" s="116"/>
      <c r="H38" s="116"/>
      <c r="I38" s="116"/>
      <c r="J38" s="116"/>
      <c r="K38" s="14">
        <f>SUM(K39:K39)</f>
        <v>60000</v>
      </c>
    </row>
    <row r="39" spans="1:11" ht="12.75" customHeight="1">
      <c r="A39" s="8"/>
      <c r="B39" s="8"/>
      <c r="C39" s="16">
        <v>3132</v>
      </c>
      <c r="D39" s="17"/>
      <c r="E39" s="114" t="s">
        <v>29</v>
      </c>
      <c r="F39" s="114"/>
      <c r="G39" s="114"/>
      <c r="H39" s="114"/>
      <c r="I39" s="114"/>
      <c r="J39" s="114"/>
      <c r="K39" s="12">
        <f>K116</f>
        <v>60000</v>
      </c>
    </row>
    <row r="40" spans="1:11" ht="12.75" customHeight="1">
      <c r="A40" s="15"/>
      <c r="B40" s="8"/>
      <c r="C40" s="16"/>
      <c r="D40" s="8"/>
      <c r="E40" s="114"/>
      <c r="F40" s="114"/>
      <c r="G40" s="114"/>
      <c r="H40" s="114"/>
      <c r="I40" s="114"/>
      <c r="J40" s="8"/>
      <c r="K40" s="12"/>
    </row>
    <row r="41" spans="1:13" ht="12.75" customHeight="1">
      <c r="A41" s="76">
        <v>32</v>
      </c>
      <c r="B41" s="76"/>
      <c r="C41" s="79"/>
      <c r="D41" s="76"/>
      <c r="E41" s="145" t="s">
        <v>5</v>
      </c>
      <c r="F41" s="145"/>
      <c r="G41" s="145"/>
      <c r="H41" s="145"/>
      <c r="I41" s="145"/>
      <c r="J41" s="145"/>
      <c r="K41" s="78">
        <f>SUM(K43+K49+K57+K66)</f>
        <v>430500</v>
      </c>
      <c r="L41" s="78">
        <f>L120</f>
        <v>435000</v>
      </c>
      <c r="M41" s="78">
        <f>M120</f>
        <v>445000</v>
      </c>
    </row>
    <row r="42" spans="1:11" ht="12.75" customHeight="1">
      <c r="A42" s="8"/>
      <c r="B42" s="8"/>
      <c r="C42" s="16"/>
      <c r="D42" s="8"/>
      <c r="E42" s="114"/>
      <c r="F42" s="114"/>
      <c r="G42" s="114"/>
      <c r="H42" s="114"/>
      <c r="I42" s="114"/>
      <c r="J42" s="8"/>
      <c r="K42" s="12"/>
    </row>
    <row r="43" spans="1:11" ht="12.75" customHeight="1">
      <c r="A43" s="8"/>
      <c r="B43" s="15">
        <v>321</v>
      </c>
      <c r="C43" s="16"/>
      <c r="D43" s="8"/>
      <c r="E43" s="116" t="s">
        <v>6</v>
      </c>
      <c r="F43" s="116"/>
      <c r="G43" s="116"/>
      <c r="H43" s="116"/>
      <c r="I43" s="116"/>
      <c r="J43" s="116"/>
      <c r="K43" s="14">
        <f>SUM(K44:K47)</f>
        <v>43000</v>
      </c>
    </row>
    <row r="44" spans="1:11" ht="12.75" customHeight="1">
      <c r="A44" s="8"/>
      <c r="B44" s="8"/>
      <c r="C44" s="16">
        <v>3211</v>
      </c>
      <c r="D44" s="17"/>
      <c r="E44" s="114" t="s">
        <v>7</v>
      </c>
      <c r="F44" s="114"/>
      <c r="G44" s="114"/>
      <c r="H44" s="114"/>
      <c r="I44" s="114"/>
      <c r="J44" s="114"/>
      <c r="K44" s="12">
        <f>K123</f>
        <v>5000</v>
      </c>
    </row>
    <row r="45" spans="1:11" ht="12.75" customHeight="1">
      <c r="A45" s="8"/>
      <c r="B45" s="8"/>
      <c r="C45" s="16">
        <v>3212</v>
      </c>
      <c r="D45" s="17"/>
      <c r="E45" s="114" t="s">
        <v>62</v>
      </c>
      <c r="F45" s="114"/>
      <c r="G45" s="114"/>
      <c r="H45" s="114"/>
      <c r="I45" s="114"/>
      <c r="J45" s="8"/>
      <c r="K45" s="12">
        <f>K124</f>
        <v>30000</v>
      </c>
    </row>
    <row r="46" spans="1:11" ht="12.75" customHeight="1">
      <c r="A46" s="8"/>
      <c r="B46" s="8"/>
      <c r="C46" s="16">
        <v>3213</v>
      </c>
      <c r="D46" s="17"/>
      <c r="E46" s="114" t="s">
        <v>8</v>
      </c>
      <c r="F46" s="114"/>
      <c r="G46" s="114"/>
      <c r="H46" s="114"/>
      <c r="I46" s="114"/>
      <c r="J46" s="114"/>
      <c r="K46" s="12">
        <f>K125</f>
        <v>3000</v>
      </c>
    </row>
    <row r="47" spans="1:11" ht="12.75" customHeight="1">
      <c r="A47" s="8"/>
      <c r="B47" s="8"/>
      <c r="C47" s="16">
        <v>3214</v>
      </c>
      <c r="D47" s="17"/>
      <c r="E47" s="114" t="s">
        <v>101</v>
      </c>
      <c r="F47" s="115"/>
      <c r="G47" s="115"/>
      <c r="H47" s="115"/>
      <c r="I47" s="115"/>
      <c r="J47" s="16"/>
      <c r="K47" s="12">
        <f>K126</f>
        <v>5000</v>
      </c>
    </row>
    <row r="48" spans="1:11" ht="7.5" customHeight="1">
      <c r="A48" s="8"/>
      <c r="B48" s="8"/>
      <c r="C48" s="16"/>
      <c r="D48" s="8"/>
      <c r="E48" s="114"/>
      <c r="F48" s="114"/>
      <c r="G48" s="114"/>
      <c r="H48" s="114"/>
      <c r="I48" s="114"/>
      <c r="J48" s="8"/>
      <c r="K48" s="12"/>
    </row>
    <row r="49" spans="1:11" ht="12.75" customHeight="1">
      <c r="A49" s="8"/>
      <c r="B49" s="15">
        <v>322</v>
      </c>
      <c r="C49" s="16"/>
      <c r="D49" s="8"/>
      <c r="E49" s="116" t="s">
        <v>9</v>
      </c>
      <c r="F49" s="116"/>
      <c r="G49" s="116"/>
      <c r="H49" s="116"/>
      <c r="I49" s="116"/>
      <c r="J49" s="116"/>
      <c r="K49" s="14">
        <f>SUM(K50:K55)</f>
        <v>175000</v>
      </c>
    </row>
    <row r="50" spans="1:11" ht="12.75" customHeight="1">
      <c r="A50" s="8"/>
      <c r="B50" s="8"/>
      <c r="C50" s="16">
        <v>3221</v>
      </c>
      <c r="D50" s="17"/>
      <c r="E50" s="114" t="s">
        <v>28</v>
      </c>
      <c r="F50" s="114"/>
      <c r="G50" s="114"/>
      <c r="H50" s="114"/>
      <c r="I50" s="114"/>
      <c r="J50" s="114"/>
      <c r="K50" s="12">
        <f aca="true" t="shared" si="0" ref="K50:K55">K129</f>
        <v>60000</v>
      </c>
    </row>
    <row r="51" spans="1:11" ht="12.75" customHeight="1">
      <c r="A51" s="8"/>
      <c r="B51" s="8"/>
      <c r="C51" s="16">
        <v>3222</v>
      </c>
      <c r="D51" s="17"/>
      <c r="E51" s="114" t="s">
        <v>63</v>
      </c>
      <c r="F51" s="114"/>
      <c r="G51" s="114"/>
      <c r="H51" s="114"/>
      <c r="I51" s="114"/>
      <c r="J51" s="8"/>
      <c r="K51" s="12">
        <f t="shared" si="0"/>
        <v>100000</v>
      </c>
    </row>
    <row r="52" spans="1:11" ht="12.75" customHeight="1">
      <c r="A52" s="8"/>
      <c r="B52" s="8"/>
      <c r="C52" s="16">
        <v>3223</v>
      </c>
      <c r="D52" s="17"/>
      <c r="E52" s="114" t="s">
        <v>10</v>
      </c>
      <c r="F52" s="114"/>
      <c r="G52" s="114"/>
      <c r="H52" s="114"/>
      <c r="I52" s="114"/>
      <c r="J52" s="114"/>
      <c r="K52" s="12">
        <f t="shared" si="0"/>
        <v>1000</v>
      </c>
    </row>
    <row r="53" spans="1:11" ht="12.75" customHeight="1">
      <c r="A53" s="8"/>
      <c r="B53" s="8"/>
      <c r="C53" s="16">
        <v>3224</v>
      </c>
      <c r="D53" s="17"/>
      <c r="E53" s="114" t="s">
        <v>11</v>
      </c>
      <c r="F53" s="114"/>
      <c r="G53" s="114"/>
      <c r="H53" s="114"/>
      <c r="I53" s="114"/>
      <c r="J53" s="114"/>
      <c r="K53" s="12">
        <f t="shared" si="0"/>
        <v>3000</v>
      </c>
    </row>
    <row r="54" spans="1:11" ht="12.75" customHeight="1">
      <c r="A54" s="8"/>
      <c r="B54" s="8"/>
      <c r="C54" s="16">
        <v>3225</v>
      </c>
      <c r="D54" s="17"/>
      <c r="E54" s="114" t="s">
        <v>27</v>
      </c>
      <c r="F54" s="114"/>
      <c r="G54" s="114"/>
      <c r="H54" s="114"/>
      <c r="I54" s="114"/>
      <c r="J54" s="114"/>
      <c r="K54" s="12">
        <f t="shared" si="0"/>
        <v>10000</v>
      </c>
    </row>
    <row r="55" spans="1:11" ht="12.75" customHeight="1">
      <c r="A55" s="8"/>
      <c r="B55" s="8"/>
      <c r="C55" s="16">
        <v>3227</v>
      </c>
      <c r="D55" s="17"/>
      <c r="E55" s="114" t="s">
        <v>53</v>
      </c>
      <c r="F55" s="114"/>
      <c r="G55" s="114"/>
      <c r="H55" s="114"/>
      <c r="I55" s="114"/>
      <c r="J55" s="8"/>
      <c r="K55" s="12">
        <f t="shared" si="0"/>
        <v>1000</v>
      </c>
    </row>
    <row r="56" spans="1:11" ht="12.75" customHeight="1">
      <c r="A56" s="8"/>
      <c r="B56" s="8"/>
      <c r="C56" s="16"/>
      <c r="D56" s="8"/>
      <c r="E56" s="114"/>
      <c r="F56" s="114"/>
      <c r="G56" s="114"/>
      <c r="H56" s="114"/>
      <c r="I56" s="114"/>
      <c r="J56" s="8"/>
      <c r="K56" s="12"/>
    </row>
    <row r="57" spans="1:11" ht="12.75" customHeight="1">
      <c r="A57" s="8"/>
      <c r="B57" s="15">
        <v>323</v>
      </c>
      <c r="C57" s="16"/>
      <c r="D57" s="8"/>
      <c r="E57" s="116" t="s">
        <v>13</v>
      </c>
      <c r="F57" s="116"/>
      <c r="G57" s="116"/>
      <c r="H57" s="116"/>
      <c r="I57" s="116"/>
      <c r="J57" s="116"/>
      <c r="K57" s="14">
        <f>SUM(K58:K64)</f>
        <v>188200</v>
      </c>
    </row>
    <row r="58" spans="1:11" ht="12.75" customHeight="1">
      <c r="A58" s="8"/>
      <c r="B58" s="8"/>
      <c r="C58" s="16">
        <v>3231</v>
      </c>
      <c r="D58" s="17"/>
      <c r="E58" s="114" t="s">
        <v>32</v>
      </c>
      <c r="F58" s="114"/>
      <c r="G58" s="114"/>
      <c r="H58" s="114"/>
      <c r="I58" s="114"/>
      <c r="J58" s="114"/>
      <c r="K58" s="12">
        <f>K137</f>
        <v>3000</v>
      </c>
    </row>
    <row r="59" spans="1:11" ht="12.75" customHeight="1">
      <c r="A59" s="8"/>
      <c r="B59" s="8"/>
      <c r="C59" s="16">
        <v>3232</v>
      </c>
      <c r="D59" s="17"/>
      <c r="E59" s="114" t="s">
        <v>15</v>
      </c>
      <c r="F59" s="114"/>
      <c r="G59" s="114"/>
      <c r="H59" s="114"/>
      <c r="I59" s="114"/>
      <c r="J59" s="114"/>
      <c r="K59" s="12">
        <f aca="true" t="shared" si="1" ref="K59:K64">K138</f>
        <v>10000</v>
      </c>
    </row>
    <row r="60" spans="1:11" ht="12.75" customHeight="1">
      <c r="A60" s="8"/>
      <c r="B60" s="8"/>
      <c r="C60" s="16">
        <v>3234</v>
      </c>
      <c r="D60" s="17"/>
      <c r="E60" s="114" t="s">
        <v>16</v>
      </c>
      <c r="F60" s="114"/>
      <c r="G60" s="114"/>
      <c r="H60" s="114"/>
      <c r="I60" s="114"/>
      <c r="J60" s="114"/>
      <c r="K60" s="12">
        <f t="shared" si="1"/>
        <v>20000</v>
      </c>
    </row>
    <row r="61" spans="1:11" ht="12.75" customHeight="1">
      <c r="A61" s="8"/>
      <c r="B61" s="8"/>
      <c r="C61" s="16">
        <v>3236</v>
      </c>
      <c r="D61" s="17"/>
      <c r="E61" s="114" t="s">
        <v>72</v>
      </c>
      <c r="F61" s="114"/>
      <c r="G61" s="114"/>
      <c r="H61" s="114"/>
      <c r="I61" s="114"/>
      <c r="J61" s="114"/>
      <c r="K61" s="12">
        <f t="shared" si="1"/>
        <v>5000</v>
      </c>
    </row>
    <row r="62" spans="1:11" ht="12.75" customHeight="1">
      <c r="A62" s="8"/>
      <c r="B62" s="8"/>
      <c r="C62" s="16">
        <v>3237</v>
      </c>
      <c r="D62" s="17"/>
      <c r="E62" s="114" t="s">
        <v>17</v>
      </c>
      <c r="F62" s="114"/>
      <c r="G62" s="114"/>
      <c r="H62" s="114"/>
      <c r="I62" s="114"/>
      <c r="J62" s="114"/>
      <c r="K62" s="12">
        <f t="shared" si="1"/>
        <v>140000</v>
      </c>
    </row>
    <row r="63" spans="1:11" ht="12.75" customHeight="1">
      <c r="A63" s="8"/>
      <c r="B63" s="8"/>
      <c r="C63" s="16">
        <v>3238</v>
      </c>
      <c r="D63" s="17"/>
      <c r="E63" s="114" t="s">
        <v>94</v>
      </c>
      <c r="F63" s="115"/>
      <c r="G63" s="115"/>
      <c r="H63" s="115"/>
      <c r="I63" s="115"/>
      <c r="J63" s="16"/>
      <c r="K63" s="12">
        <f t="shared" si="1"/>
        <v>200</v>
      </c>
    </row>
    <row r="64" spans="1:11" ht="12.75" customHeight="1">
      <c r="A64" s="8"/>
      <c r="B64" s="8"/>
      <c r="C64" s="16">
        <v>3239</v>
      </c>
      <c r="D64" s="17"/>
      <c r="E64" s="114" t="s">
        <v>18</v>
      </c>
      <c r="F64" s="114"/>
      <c r="G64" s="114"/>
      <c r="H64" s="114"/>
      <c r="I64" s="114"/>
      <c r="J64" s="114"/>
      <c r="K64" s="12">
        <f t="shared" si="1"/>
        <v>10000</v>
      </c>
    </row>
    <row r="65" spans="1:11" ht="12.75" customHeight="1">
      <c r="A65" s="8"/>
      <c r="B65" s="8"/>
      <c r="C65" s="16"/>
      <c r="D65" s="17"/>
      <c r="E65" s="114"/>
      <c r="F65" s="114"/>
      <c r="G65" s="114"/>
      <c r="H65" s="114"/>
      <c r="I65" s="114"/>
      <c r="J65" s="8"/>
      <c r="K65" s="12"/>
    </row>
    <row r="66" spans="1:11" ht="12.75" customHeight="1">
      <c r="A66" s="8"/>
      <c r="B66" s="15">
        <v>329</v>
      </c>
      <c r="C66" s="8"/>
      <c r="D66" s="8"/>
      <c r="E66" s="116" t="s">
        <v>19</v>
      </c>
      <c r="F66" s="116"/>
      <c r="G66" s="116"/>
      <c r="H66" s="116"/>
      <c r="I66" s="116"/>
      <c r="J66" s="116"/>
      <c r="K66" s="14">
        <f>SUM(K67:K70)</f>
        <v>24300</v>
      </c>
    </row>
    <row r="67" spans="1:11" ht="12.75" customHeight="1">
      <c r="A67" s="8"/>
      <c r="B67" s="15"/>
      <c r="C67" s="16">
        <v>3292</v>
      </c>
      <c r="D67" s="8"/>
      <c r="E67" s="114" t="s">
        <v>81</v>
      </c>
      <c r="F67" s="114"/>
      <c r="G67" s="114"/>
      <c r="H67" s="114"/>
      <c r="I67" s="114"/>
      <c r="J67" s="11"/>
      <c r="K67" s="12">
        <f>K146</f>
        <v>10000</v>
      </c>
    </row>
    <row r="68" spans="1:11" ht="12.75" customHeight="1">
      <c r="A68" s="8"/>
      <c r="B68" s="8"/>
      <c r="C68" s="16">
        <v>3293</v>
      </c>
      <c r="D68" s="17"/>
      <c r="E68" s="114" t="s">
        <v>20</v>
      </c>
      <c r="F68" s="114"/>
      <c r="G68" s="114"/>
      <c r="H68" s="114"/>
      <c r="I68" s="114"/>
      <c r="J68" s="114"/>
      <c r="K68" s="12">
        <f>K147</f>
        <v>4000</v>
      </c>
    </row>
    <row r="69" spans="1:11" ht="12.75" customHeight="1">
      <c r="A69" s="8"/>
      <c r="B69" s="8"/>
      <c r="C69" s="16">
        <v>3295</v>
      </c>
      <c r="D69" s="17"/>
      <c r="E69" s="114" t="s">
        <v>95</v>
      </c>
      <c r="F69" s="115"/>
      <c r="G69" s="115"/>
      <c r="H69" s="115"/>
      <c r="I69" s="115"/>
      <c r="J69" s="16"/>
      <c r="K69" s="12">
        <f>K148</f>
        <v>300</v>
      </c>
    </row>
    <row r="70" spans="1:11" ht="12.75" customHeight="1">
      <c r="A70" s="8"/>
      <c r="B70" s="8"/>
      <c r="C70" s="16">
        <v>3299</v>
      </c>
      <c r="D70" s="17"/>
      <c r="E70" s="114" t="s">
        <v>19</v>
      </c>
      <c r="F70" s="114"/>
      <c r="G70" s="114"/>
      <c r="H70" s="114"/>
      <c r="I70" s="114"/>
      <c r="J70" s="114"/>
      <c r="K70" s="12">
        <f>K149</f>
        <v>10000</v>
      </c>
    </row>
    <row r="71" spans="1:11" ht="10.5" customHeight="1">
      <c r="A71" s="8"/>
      <c r="B71" s="8"/>
      <c r="C71" s="16"/>
      <c r="D71" s="8"/>
      <c r="E71" s="114"/>
      <c r="F71" s="114"/>
      <c r="G71" s="114"/>
      <c r="H71" s="114"/>
      <c r="I71" s="114"/>
      <c r="J71" s="8"/>
      <c r="K71" s="12"/>
    </row>
    <row r="72" spans="1:13" ht="12.75" customHeight="1">
      <c r="A72" s="76">
        <v>34</v>
      </c>
      <c r="B72" s="77"/>
      <c r="C72" s="80"/>
      <c r="D72" s="77"/>
      <c r="E72" s="145" t="s">
        <v>21</v>
      </c>
      <c r="F72" s="145"/>
      <c r="G72" s="145"/>
      <c r="H72" s="145"/>
      <c r="I72" s="145"/>
      <c r="J72" s="145"/>
      <c r="K72" s="78">
        <f>K74</f>
        <v>3000</v>
      </c>
      <c r="L72" s="78">
        <f>L151</f>
        <v>3000</v>
      </c>
      <c r="M72" s="78">
        <f>M151</f>
        <v>3000</v>
      </c>
    </row>
    <row r="73" spans="1:11" ht="12.75" customHeight="1">
      <c r="A73" s="8"/>
      <c r="B73" s="8"/>
      <c r="C73" s="16"/>
      <c r="D73" s="8"/>
      <c r="E73" s="114"/>
      <c r="F73" s="114"/>
      <c r="G73" s="114"/>
      <c r="H73" s="114"/>
      <c r="I73" s="114"/>
      <c r="J73" s="8"/>
      <c r="K73" s="12"/>
    </row>
    <row r="74" spans="1:11" ht="12.75" customHeight="1">
      <c r="A74" s="8"/>
      <c r="B74" s="11">
        <v>343</v>
      </c>
      <c r="C74" s="16"/>
      <c r="D74" s="8"/>
      <c r="E74" s="116" t="s">
        <v>24</v>
      </c>
      <c r="F74" s="116"/>
      <c r="G74" s="116"/>
      <c r="H74" s="116"/>
      <c r="I74" s="116"/>
      <c r="J74" s="11"/>
      <c r="K74" s="14">
        <f>SUM(K75+K76)</f>
        <v>3000</v>
      </c>
    </row>
    <row r="75" spans="1:11" ht="12.75" customHeight="1">
      <c r="A75" s="8"/>
      <c r="B75" s="8"/>
      <c r="C75" s="16">
        <v>3431</v>
      </c>
      <c r="D75" s="17"/>
      <c r="E75" s="114" t="s">
        <v>23</v>
      </c>
      <c r="F75" s="114"/>
      <c r="G75" s="114"/>
      <c r="H75" s="114"/>
      <c r="I75" s="114"/>
      <c r="J75" s="114"/>
      <c r="K75" s="12">
        <f>K154</f>
        <v>2500</v>
      </c>
    </row>
    <row r="76" spans="1:11" ht="12.75" customHeight="1">
      <c r="A76" s="8"/>
      <c r="B76" s="8"/>
      <c r="C76" s="16">
        <v>3434</v>
      </c>
      <c r="D76" s="17"/>
      <c r="E76" s="114" t="s">
        <v>56</v>
      </c>
      <c r="F76" s="114"/>
      <c r="G76" s="114"/>
      <c r="H76" s="114"/>
      <c r="I76" s="114"/>
      <c r="J76" s="8"/>
      <c r="K76" s="12">
        <f>K155</f>
        <v>500</v>
      </c>
    </row>
    <row r="77" spans="1:11" ht="10.5" customHeight="1">
      <c r="A77" s="8"/>
      <c r="B77" s="8"/>
      <c r="C77" s="16"/>
      <c r="D77" s="17"/>
      <c r="E77" s="108"/>
      <c r="F77" s="108"/>
      <c r="G77" s="108"/>
      <c r="H77" s="108"/>
      <c r="I77" s="108"/>
      <c r="J77" s="8"/>
      <c r="K77" s="12"/>
    </row>
    <row r="78" spans="1:13" ht="12.75" customHeight="1">
      <c r="A78" s="89">
        <v>4</v>
      </c>
      <c r="B78" s="89"/>
      <c r="C78" s="89"/>
      <c r="D78" s="89"/>
      <c r="E78" s="141" t="s">
        <v>76</v>
      </c>
      <c r="F78" s="141"/>
      <c r="G78" s="141"/>
      <c r="H78" s="141"/>
      <c r="I78" s="141"/>
      <c r="J78" s="141"/>
      <c r="K78" s="90">
        <f>SUM(K80)</f>
        <v>39000</v>
      </c>
      <c r="L78" s="90">
        <f>SUM(L80)</f>
        <v>42000</v>
      </c>
      <c r="M78" s="90">
        <f>SUM(M80)</f>
        <v>42000</v>
      </c>
    </row>
    <row r="79" spans="1:11" ht="10.5" customHeight="1">
      <c r="A79" s="15"/>
      <c r="B79" s="8"/>
      <c r="C79" s="8"/>
      <c r="D79" s="8"/>
      <c r="E79" s="114"/>
      <c r="F79" s="114"/>
      <c r="G79" s="114"/>
      <c r="H79" s="114"/>
      <c r="I79" s="114"/>
      <c r="J79" s="8"/>
      <c r="K79" s="12"/>
    </row>
    <row r="80" spans="1:13" ht="12.75" customHeight="1">
      <c r="A80" s="76">
        <v>42</v>
      </c>
      <c r="B80" s="77" t="s">
        <v>1</v>
      </c>
      <c r="C80" s="77"/>
      <c r="D80" s="77"/>
      <c r="E80" s="133" t="s">
        <v>77</v>
      </c>
      <c r="F80" s="133"/>
      <c r="G80" s="133"/>
      <c r="H80" s="133"/>
      <c r="I80" s="133"/>
      <c r="J80" s="133"/>
      <c r="K80" s="78">
        <f>SUM(K82)</f>
        <v>39000</v>
      </c>
      <c r="L80" s="78">
        <f>L159</f>
        <v>42000</v>
      </c>
      <c r="M80" s="78">
        <f>M159</f>
        <v>42000</v>
      </c>
    </row>
    <row r="81" spans="1:11" ht="12.75" customHeight="1">
      <c r="A81" s="8"/>
      <c r="B81" s="8"/>
      <c r="C81" s="8"/>
      <c r="D81" s="8"/>
      <c r="E81" s="114"/>
      <c r="F81" s="114"/>
      <c r="G81" s="114"/>
      <c r="H81" s="114"/>
      <c r="I81" s="114"/>
      <c r="J81" s="8"/>
      <c r="K81" s="12"/>
    </row>
    <row r="82" spans="1:13" ht="12.75" customHeight="1">
      <c r="A82" s="8"/>
      <c r="B82" s="15">
        <v>422</v>
      </c>
      <c r="C82" s="8"/>
      <c r="D82" s="8"/>
      <c r="E82" s="116" t="s">
        <v>78</v>
      </c>
      <c r="F82" s="116"/>
      <c r="G82" s="116"/>
      <c r="H82" s="116"/>
      <c r="I82" s="116"/>
      <c r="J82" s="8"/>
      <c r="K82" s="14">
        <f>SUM(K83:K86)</f>
        <v>39000</v>
      </c>
      <c r="L82" s="14"/>
      <c r="M82" s="14"/>
    </row>
    <row r="83" spans="1:11" ht="12.75" customHeight="1">
      <c r="A83" s="8"/>
      <c r="B83" s="8"/>
      <c r="C83" s="16">
        <v>4221</v>
      </c>
      <c r="D83" s="17"/>
      <c r="E83" s="114" t="s">
        <v>87</v>
      </c>
      <c r="F83" s="114"/>
      <c r="G83" s="114"/>
      <c r="H83" s="114"/>
      <c r="I83" s="114"/>
      <c r="J83" s="114"/>
      <c r="K83" s="12">
        <f>K162</f>
        <v>5000</v>
      </c>
    </row>
    <row r="84" spans="1:11" ht="12.75" customHeight="1">
      <c r="A84" s="8"/>
      <c r="B84" s="8"/>
      <c r="C84" s="16">
        <v>4222</v>
      </c>
      <c r="D84" s="17"/>
      <c r="E84" s="114" t="s">
        <v>96</v>
      </c>
      <c r="F84" s="115"/>
      <c r="G84" s="115"/>
      <c r="H84" s="115"/>
      <c r="I84" s="115"/>
      <c r="J84" s="16"/>
      <c r="K84" s="12">
        <f>K163</f>
        <v>4000</v>
      </c>
    </row>
    <row r="85" spans="1:11" ht="12.75" customHeight="1">
      <c r="A85" s="8"/>
      <c r="B85" s="8"/>
      <c r="C85" s="16">
        <v>4226</v>
      </c>
      <c r="D85" s="17"/>
      <c r="E85" s="114" t="s">
        <v>97</v>
      </c>
      <c r="F85" s="115"/>
      <c r="G85" s="115"/>
      <c r="H85" s="115"/>
      <c r="I85" s="115"/>
      <c r="J85" s="16"/>
      <c r="K85" s="12">
        <f>K164</f>
        <v>10000</v>
      </c>
    </row>
    <row r="86" spans="1:11" ht="12.75" customHeight="1">
      <c r="A86" s="8"/>
      <c r="B86" s="8"/>
      <c r="C86" s="16">
        <v>4227</v>
      </c>
      <c r="D86" s="8"/>
      <c r="E86" s="114" t="s">
        <v>89</v>
      </c>
      <c r="F86" s="114"/>
      <c r="G86" s="114"/>
      <c r="H86" s="114"/>
      <c r="I86" s="114"/>
      <c r="J86" s="8"/>
      <c r="K86" s="12">
        <f>K165</f>
        <v>20000</v>
      </c>
    </row>
    <row r="87" spans="1:11" ht="8.25" customHeight="1">
      <c r="A87" s="8"/>
      <c r="B87" s="8"/>
      <c r="C87" s="16"/>
      <c r="D87" s="8"/>
      <c r="E87" s="16"/>
      <c r="F87" s="16"/>
      <c r="G87" s="16"/>
      <c r="H87" s="16"/>
      <c r="I87" s="16"/>
      <c r="J87" s="8"/>
      <c r="K87" s="12"/>
    </row>
    <row r="88" spans="1:11" ht="6" customHeight="1">
      <c r="A88" s="8"/>
      <c r="B88" s="15"/>
      <c r="C88" s="16"/>
      <c r="D88" s="8"/>
      <c r="E88" s="118"/>
      <c r="F88" s="118"/>
      <c r="G88" s="118"/>
      <c r="H88" s="118"/>
      <c r="I88" s="118"/>
      <c r="J88" s="118"/>
      <c r="K88" s="14"/>
    </row>
    <row r="89" spans="1:13" ht="10.5" customHeight="1">
      <c r="A89" s="48"/>
      <c r="B89" s="48"/>
      <c r="C89" s="61"/>
      <c r="D89" s="48"/>
      <c r="E89" s="61"/>
      <c r="F89" s="61"/>
      <c r="G89" s="61"/>
      <c r="H89" s="61"/>
      <c r="I89" s="61"/>
      <c r="J89" s="49"/>
      <c r="K89" s="63"/>
      <c r="L89" s="47"/>
      <c r="M89" s="47"/>
    </row>
    <row r="90" spans="1:13" ht="12.75" customHeight="1">
      <c r="A90" s="116" t="s">
        <v>54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</row>
    <row r="91" spans="1:13" ht="6" customHeight="1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</row>
    <row r="92" spans="1:13" ht="12.75" customHeight="1">
      <c r="A92" s="108" t="s">
        <v>57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95"/>
      <c r="M92" s="95"/>
    </row>
    <row r="93" spans="1:13" ht="6" customHeight="1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</row>
    <row r="94" spans="1:13" ht="12.75" customHeight="1">
      <c r="A94" s="112" t="s">
        <v>104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</row>
    <row r="95" spans="1:13" ht="12.75" customHeight="1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</row>
    <row r="96" spans="1:13" ht="6" customHeight="1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</row>
    <row r="97" spans="1:11" ht="5.25" customHeight="1">
      <c r="A97" s="71"/>
      <c r="B97" s="19"/>
      <c r="C97" s="19"/>
      <c r="D97" s="19"/>
      <c r="E97" s="19"/>
      <c r="F97" s="19"/>
      <c r="G97" s="19"/>
      <c r="H97" s="19"/>
      <c r="I97" s="19"/>
      <c r="J97" s="19"/>
      <c r="K97" s="20"/>
    </row>
    <row r="98" spans="1:13" ht="12.75" customHeight="1">
      <c r="A98" s="7"/>
      <c r="B98" s="1"/>
      <c r="C98" s="152" t="s">
        <v>88</v>
      </c>
      <c r="D98" s="152"/>
      <c r="E98" s="153"/>
      <c r="F98" s="153"/>
      <c r="G98" s="153"/>
      <c r="H98" s="153"/>
      <c r="I98" s="153"/>
      <c r="J98" s="3"/>
      <c r="K98" s="6">
        <f>K100</f>
        <v>1222500</v>
      </c>
      <c r="L98" s="6">
        <f>L100</f>
        <v>1250000</v>
      </c>
      <c r="M98" s="6">
        <f>M100</f>
        <v>1280000</v>
      </c>
    </row>
    <row r="99" spans="1:11" ht="7.5" customHeight="1">
      <c r="A99" s="19"/>
      <c r="B99" s="18"/>
      <c r="C99" s="19"/>
      <c r="D99" s="19"/>
      <c r="E99" s="19"/>
      <c r="F99" s="19"/>
      <c r="G99" s="19"/>
      <c r="H99" s="19"/>
      <c r="I99" s="19"/>
      <c r="J99" s="19"/>
      <c r="K99" s="31"/>
    </row>
    <row r="100" spans="1:13" ht="12.75" customHeight="1">
      <c r="A100" s="91"/>
      <c r="B100" s="149" t="s">
        <v>114</v>
      </c>
      <c r="C100" s="149"/>
      <c r="D100" s="149"/>
      <c r="E100" s="149"/>
      <c r="F100" s="149"/>
      <c r="G100" s="149"/>
      <c r="H100" s="149"/>
      <c r="I100" s="149"/>
      <c r="J100" s="91"/>
      <c r="K100" s="92">
        <f>SUM(K102)</f>
        <v>1222500</v>
      </c>
      <c r="L100" s="92">
        <f>SUM(L102)</f>
        <v>1250000</v>
      </c>
      <c r="M100" s="92">
        <f>SUM(M102)</f>
        <v>1280000</v>
      </c>
    </row>
    <row r="101" spans="1:13" ht="9" customHeight="1">
      <c r="A101" s="66"/>
      <c r="B101" s="65"/>
      <c r="C101" s="65"/>
      <c r="D101" s="65"/>
      <c r="E101" s="65"/>
      <c r="F101" s="65"/>
      <c r="G101" s="65"/>
      <c r="H101" s="65"/>
      <c r="I101" s="65"/>
      <c r="J101" s="66"/>
      <c r="K101" s="67"/>
      <c r="L101" s="67"/>
      <c r="M101" s="67"/>
    </row>
    <row r="102" spans="1:13" ht="12.75" customHeight="1">
      <c r="A102" s="32"/>
      <c r="B102" s="139" t="s">
        <v>33</v>
      </c>
      <c r="C102" s="140"/>
      <c r="D102" s="140"/>
      <c r="E102" s="122" t="s">
        <v>68</v>
      </c>
      <c r="F102" s="95"/>
      <c r="G102" s="95"/>
      <c r="H102" s="95"/>
      <c r="I102" s="95"/>
      <c r="J102" s="18"/>
      <c r="K102" s="23">
        <f>SUM(K104)</f>
        <v>1222500</v>
      </c>
      <c r="L102" s="23">
        <f>SUM(L104)</f>
        <v>1250000</v>
      </c>
      <c r="M102" s="23">
        <f>SUM(M104)</f>
        <v>1280000</v>
      </c>
    </row>
    <row r="103" spans="1:11" ht="9" customHeight="1">
      <c r="A103" s="19"/>
      <c r="B103" s="126"/>
      <c r="C103" s="116"/>
      <c r="D103" s="116"/>
      <c r="E103" s="115"/>
      <c r="F103" s="115"/>
      <c r="G103" s="115"/>
      <c r="H103" s="115"/>
      <c r="I103" s="115"/>
      <c r="J103" s="19"/>
      <c r="K103" s="20"/>
    </row>
    <row r="104" spans="1:13" ht="12.75" customHeight="1">
      <c r="A104" s="19"/>
      <c r="B104" s="124" t="s">
        <v>34</v>
      </c>
      <c r="C104" s="125"/>
      <c r="D104" s="125"/>
      <c r="E104" s="24" t="s">
        <v>82</v>
      </c>
      <c r="F104" s="142" t="s">
        <v>64</v>
      </c>
      <c r="G104" s="95"/>
      <c r="H104" s="95"/>
      <c r="I104" s="95"/>
      <c r="J104" s="25"/>
      <c r="K104" s="26">
        <f>SUM(K105+K118)</f>
        <v>1222500</v>
      </c>
      <c r="L104" s="26">
        <f>SUM(L105+L118)</f>
        <v>1250000</v>
      </c>
      <c r="M104" s="26">
        <f>SUM(M105+M118)</f>
        <v>1280000</v>
      </c>
    </row>
    <row r="105" spans="1:13" ht="12.75" customHeight="1">
      <c r="A105" s="19"/>
      <c r="B105" s="126" t="s">
        <v>35</v>
      </c>
      <c r="C105" s="116"/>
      <c r="D105" s="116"/>
      <c r="E105" s="27" t="s">
        <v>83</v>
      </c>
      <c r="F105" s="143" t="s">
        <v>67</v>
      </c>
      <c r="G105" s="95"/>
      <c r="H105" s="95"/>
      <c r="I105" s="95"/>
      <c r="J105" s="19"/>
      <c r="K105" s="20">
        <f>K107</f>
        <v>750000</v>
      </c>
      <c r="L105" s="20">
        <f>L107</f>
        <v>770000</v>
      </c>
      <c r="M105" s="20">
        <f>M107</f>
        <v>790000</v>
      </c>
    </row>
    <row r="106" spans="1:11" ht="12.75" customHeight="1">
      <c r="A106" s="19"/>
      <c r="B106" s="18" t="s">
        <v>36</v>
      </c>
      <c r="C106" s="19"/>
      <c r="D106" s="19"/>
      <c r="E106" s="142" t="s">
        <v>98</v>
      </c>
      <c r="F106" s="95"/>
      <c r="G106" s="95"/>
      <c r="H106" s="95"/>
      <c r="I106" s="95"/>
      <c r="J106" s="19"/>
      <c r="K106" s="20"/>
    </row>
    <row r="107" spans="1:13" ht="12.75" customHeight="1">
      <c r="A107" s="72">
        <v>31</v>
      </c>
      <c r="B107" s="73" t="s">
        <v>1</v>
      </c>
      <c r="C107" s="73"/>
      <c r="D107" s="73"/>
      <c r="E107" s="150" t="s">
        <v>2</v>
      </c>
      <c r="F107" s="150"/>
      <c r="G107" s="150"/>
      <c r="H107" s="150"/>
      <c r="I107" s="150"/>
      <c r="J107" s="73"/>
      <c r="K107" s="81">
        <f>K109+K112+K115</f>
        <v>750000</v>
      </c>
      <c r="L107" s="81">
        <v>770000</v>
      </c>
      <c r="M107" s="81">
        <v>790000</v>
      </c>
    </row>
    <row r="108" spans="1:11" ht="10.5" customHeight="1">
      <c r="A108" s="28"/>
      <c r="B108" s="19"/>
      <c r="C108" s="19"/>
      <c r="D108" s="19"/>
      <c r="E108" s="117"/>
      <c r="F108" s="117"/>
      <c r="G108" s="117"/>
      <c r="H108" s="117"/>
      <c r="I108" s="117"/>
      <c r="J108" s="19"/>
      <c r="K108" s="20"/>
    </row>
    <row r="109" spans="1:11" ht="12.75" customHeight="1">
      <c r="A109" s="19"/>
      <c r="B109" s="18">
        <v>311</v>
      </c>
      <c r="C109" s="19"/>
      <c r="D109" s="19"/>
      <c r="E109" s="126" t="s">
        <v>37</v>
      </c>
      <c r="F109" s="126"/>
      <c r="G109" s="126"/>
      <c r="H109" s="126"/>
      <c r="I109" s="126"/>
      <c r="J109" s="19"/>
      <c r="K109" s="23">
        <f>K110</f>
        <v>620000</v>
      </c>
    </row>
    <row r="110" spans="1:11" ht="12.75" customHeight="1">
      <c r="A110" s="19"/>
      <c r="B110" s="19"/>
      <c r="C110" s="19">
        <v>3111</v>
      </c>
      <c r="D110" s="29" t="s">
        <v>69</v>
      </c>
      <c r="E110" s="117" t="s">
        <v>38</v>
      </c>
      <c r="F110" s="117"/>
      <c r="G110" s="117"/>
      <c r="H110" s="117"/>
      <c r="I110" s="117"/>
      <c r="J110" s="19"/>
      <c r="K110" s="12">
        <v>620000</v>
      </c>
    </row>
    <row r="111" spans="1:11" ht="10.5" customHeight="1">
      <c r="A111" s="19"/>
      <c r="B111" s="19"/>
      <c r="C111" s="19"/>
      <c r="D111" s="29"/>
      <c r="E111" s="117"/>
      <c r="F111" s="117"/>
      <c r="G111" s="117"/>
      <c r="H111" s="117"/>
      <c r="I111" s="117"/>
      <c r="J111" s="19"/>
      <c r="K111" s="20"/>
    </row>
    <row r="112" spans="1:11" ht="12.75" customHeight="1">
      <c r="A112" s="19"/>
      <c r="B112" s="18">
        <v>312</v>
      </c>
      <c r="C112" s="19"/>
      <c r="D112" s="29"/>
      <c r="E112" s="126" t="s">
        <v>3</v>
      </c>
      <c r="F112" s="126"/>
      <c r="G112" s="126"/>
      <c r="H112" s="126"/>
      <c r="I112" s="126"/>
      <c r="J112" s="19"/>
      <c r="K112" s="23">
        <f>K113</f>
        <v>70000</v>
      </c>
    </row>
    <row r="113" spans="1:11" ht="12.75" customHeight="1">
      <c r="A113" s="19"/>
      <c r="B113" s="19"/>
      <c r="C113" s="19">
        <v>3121</v>
      </c>
      <c r="D113" s="29" t="s">
        <v>69</v>
      </c>
      <c r="E113" s="117" t="s">
        <v>3</v>
      </c>
      <c r="F113" s="117"/>
      <c r="G113" s="117"/>
      <c r="H113" s="117"/>
      <c r="I113" s="117"/>
      <c r="J113" s="19"/>
      <c r="K113" s="12">
        <v>70000</v>
      </c>
    </row>
    <row r="114" spans="1:11" ht="9.75" customHeight="1">
      <c r="A114" s="19"/>
      <c r="B114" s="19"/>
      <c r="C114" s="19"/>
      <c r="D114" s="29"/>
      <c r="E114" s="117"/>
      <c r="F114" s="117"/>
      <c r="G114" s="117"/>
      <c r="H114" s="117"/>
      <c r="I114" s="117"/>
      <c r="J114" s="19"/>
      <c r="K114" s="20"/>
    </row>
    <row r="115" spans="1:11" ht="12.75" customHeight="1">
      <c r="A115" s="19"/>
      <c r="B115" s="18">
        <v>313</v>
      </c>
      <c r="C115" s="19"/>
      <c r="D115" s="29"/>
      <c r="E115" s="126" t="s">
        <v>4</v>
      </c>
      <c r="F115" s="126"/>
      <c r="G115" s="126"/>
      <c r="H115" s="126"/>
      <c r="I115" s="126"/>
      <c r="J115" s="19"/>
      <c r="K115" s="22">
        <f>SUM(K116:K116)</f>
        <v>60000</v>
      </c>
    </row>
    <row r="116" spans="1:11" ht="12.75" customHeight="1">
      <c r="A116" s="19"/>
      <c r="B116" s="19"/>
      <c r="C116" s="19">
        <v>3132</v>
      </c>
      <c r="D116" s="29" t="s">
        <v>69</v>
      </c>
      <c r="E116" s="117" t="s">
        <v>29</v>
      </c>
      <c r="F116" s="117"/>
      <c r="G116" s="117"/>
      <c r="H116" s="117"/>
      <c r="I116" s="117"/>
      <c r="J116" s="19"/>
      <c r="K116" s="30">
        <v>60000</v>
      </c>
    </row>
    <row r="117" spans="1:11" ht="12.75" customHeight="1">
      <c r="A117" s="19"/>
      <c r="B117" s="19"/>
      <c r="C117" s="19"/>
      <c r="D117" s="29"/>
      <c r="E117" s="117"/>
      <c r="F117" s="117"/>
      <c r="G117" s="117"/>
      <c r="H117" s="117"/>
      <c r="I117" s="117"/>
      <c r="J117" s="19"/>
      <c r="K117" s="20"/>
    </row>
    <row r="118" spans="1:13" ht="12.75" customHeight="1">
      <c r="A118" s="19"/>
      <c r="B118" s="144" t="s">
        <v>84</v>
      </c>
      <c r="C118" s="95"/>
      <c r="D118" s="95"/>
      <c r="E118" s="95"/>
      <c r="F118" s="95"/>
      <c r="G118" s="95"/>
      <c r="H118" s="95"/>
      <c r="I118" s="95"/>
      <c r="J118" s="19"/>
      <c r="K118" s="20">
        <f>SUM(K120+K151+K157)</f>
        <v>472500</v>
      </c>
      <c r="L118" s="20">
        <f>SUM(L120+L151+L157)</f>
        <v>480000</v>
      </c>
      <c r="M118" s="20">
        <f>SUM(M120+M151+M157)</f>
        <v>490000</v>
      </c>
    </row>
    <row r="119" spans="1:11" ht="12.75" customHeight="1">
      <c r="A119" s="19"/>
      <c r="B119" s="122" t="s">
        <v>102</v>
      </c>
      <c r="C119" s="123"/>
      <c r="D119" s="123"/>
      <c r="E119" s="123"/>
      <c r="F119" s="123"/>
      <c r="G119" s="123"/>
      <c r="H119" s="123"/>
      <c r="I119" s="123"/>
      <c r="J119" s="19"/>
      <c r="K119" s="20"/>
    </row>
    <row r="120" spans="1:13" ht="12.75" customHeight="1">
      <c r="A120" s="72">
        <v>32</v>
      </c>
      <c r="B120" s="73"/>
      <c r="C120" s="73"/>
      <c r="D120" s="73"/>
      <c r="E120" s="150" t="s">
        <v>5</v>
      </c>
      <c r="F120" s="150"/>
      <c r="G120" s="150"/>
      <c r="H120" s="150"/>
      <c r="I120" s="150"/>
      <c r="J120" s="73"/>
      <c r="K120" s="81">
        <f>K122+K128+K136+K145</f>
        <v>430500</v>
      </c>
      <c r="L120" s="81">
        <v>435000</v>
      </c>
      <c r="M120" s="81">
        <v>445000</v>
      </c>
    </row>
    <row r="121" spans="1:11" ht="12.75" customHeight="1">
      <c r="A121" s="28"/>
      <c r="B121" s="19"/>
      <c r="C121" s="19"/>
      <c r="D121" s="19"/>
      <c r="E121" s="117"/>
      <c r="F121" s="117"/>
      <c r="G121" s="117"/>
      <c r="H121" s="117"/>
      <c r="I121" s="117"/>
      <c r="J121" s="19"/>
      <c r="K121" s="20"/>
    </row>
    <row r="122" spans="1:11" ht="12.75" customHeight="1">
      <c r="A122" s="19"/>
      <c r="B122" s="18">
        <v>321</v>
      </c>
      <c r="C122" s="19"/>
      <c r="D122" s="19"/>
      <c r="E122" s="126" t="s">
        <v>6</v>
      </c>
      <c r="F122" s="126"/>
      <c r="G122" s="126"/>
      <c r="H122" s="126"/>
      <c r="I122" s="126"/>
      <c r="J122" s="19"/>
      <c r="K122" s="23">
        <f>SUM(K123:K126)</f>
        <v>43000</v>
      </c>
    </row>
    <row r="123" spans="1:11" ht="12.75" customHeight="1">
      <c r="A123" s="19"/>
      <c r="B123" s="19"/>
      <c r="C123" s="19">
        <v>3211</v>
      </c>
      <c r="D123" s="29" t="s">
        <v>69</v>
      </c>
      <c r="E123" s="117" t="s">
        <v>7</v>
      </c>
      <c r="F123" s="117"/>
      <c r="G123" s="117"/>
      <c r="H123" s="117"/>
      <c r="I123" s="117"/>
      <c r="J123" s="19"/>
      <c r="K123" s="12">
        <v>5000</v>
      </c>
    </row>
    <row r="124" spans="1:11" ht="12.75" customHeight="1">
      <c r="A124" s="19"/>
      <c r="B124" s="19"/>
      <c r="C124" s="19">
        <v>3212</v>
      </c>
      <c r="D124" s="29" t="s">
        <v>69</v>
      </c>
      <c r="E124" s="117" t="s">
        <v>65</v>
      </c>
      <c r="F124" s="117"/>
      <c r="G124" s="117"/>
      <c r="H124" s="117"/>
      <c r="I124" s="117"/>
      <c r="J124" s="19"/>
      <c r="K124" s="12">
        <v>30000</v>
      </c>
    </row>
    <row r="125" spans="1:11" ht="12.75" customHeight="1">
      <c r="A125" s="19"/>
      <c r="B125" s="19"/>
      <c r="C125" s="19">
        <v>3213</v>
      </c>
      <c r="D125" s="29" t="s">
        <v>69</v>
      </c>
      <c r="E125" s="117" t="s">
        <v>8</v>
      </c>
      <c r="F125" s="117"/>
      <c r="G125" s="117"/>
      <c r="H125" s="117"/>
      <c r="I125" s="117"/>
      <c r="J125" s="19"/>
      <c r="K125" s="20">
        <v>3000</v>
      </c>
    </row>
    <row r="126" spans="1:11" ht="12.75" customHeight="1">
      <c r="A126" s="19"/>
      <c r="B126" s="19"/>
      <c r="C126" s="19">
        <v>3214</v>
      </c>
      <c r="D126" s="29" t="s">
        <v>69</v>
      </c>
      <c r="E126" s="117" t="s">
        <v>93</v>
      </c>
      <c r="F126" s="117"/>
      <c r="G126" s="117"/>
      <c r="H126" s="117"/>
      <c r="I126" s="117"/>
      <c r="J126" s="19"/>
      <c r="K126" s="20">
        <v>5000</v>
      </c>
    </row>
    <row r="127" spans="1:11" ht="12.75" customHeight="1">
      <c r="A127" s="19"/>
      <c r="B127" s="19"/>
      <c r="C127" s="19"/>
      <c r="D127" s="29"/>
      <c r="E127" s="33"/>
      <c r="F127" s="33"/>
      <c r="G127" s="33"/>
      <c r="H127" s="33"/>
      <c r="I127" s="33"/>
      <c r="J127" s="19"/>
      <c r="K127" s="20"/>
    </row>
    <row r="128" spans="1:11" ht="12.75" customHeight="1">
      <c r="A128" s="19"/>
      <c r="B128" s="18">
        <v>322</v>
      </c>
      <c r="C128" s="19"/>
      <c r="D128" s="29"/>
      <c r="E128" s="126" t="s">
        <v>9</v>
      </c>
      <c r="F128" s="126"/>
      <c r="G128" s="126"/>
      <c r="H128" s="126"/>
      <c r="I128" s="126"/>
      <c r="J128" s="19"/>
      <c r="K128" s="23">
        <f>SUM(K129:K134)</f>
        <v>175000</v>
      </c>
    </row>
    <row r="129" spans="1:11" ht="12.75" customHeight="1">
      <c r="A129" s="19"/>
      <c r="B129" s="19"/>
      <c r="C129" s="19">
        <v>3221</v>
      </c>
      <c r="D129" s="29" t="s">
        <v>69</v>
      </c>
      <c r="E129" s="117" t="s">
        <v>28</v>
      </c>
      <c r="F129" s="117"/>
      <c r="G129" s="117"/>
      <c r="H129" s="117"/>
      <c r="I129" s="117"/>
      <c r="J129" s="19"/>
      <c r="K129" s="12">
        <v>60000</v>
      </c>
    </row>
    <row r="130" spans="1:11" ht="12.75" customHeight="1">
      <c r="A130" s="19"/>
      <c r="B130" s="19"/>
      <c r="C130" s="19">
        <v>3222</v>
      </c>
      <c r="D130" s="29" t="s">
        <v>69</v>
      </c>
      <c r="E130" s="117" t="s">
        <v>63</v>
      </c>
      <c r="F130" s="117"/>
      <c r="G130" s="117"/>
      <c r="H130" s="117"/>
      <c r="I130" s="117"/>
      <c r="J130" s="19"/>
      <c r="K130" s="12">
        <v>100000</v>
      </c>
    </row>
    <row r="131" spans="1:11" ht="12.75" customHeight="1">
      <c r="A131" s="19"/>
      <c r="B131" s="19"/>
      <c r="C131" s="19">
        <v>3223</v>
      </c>
      <c r="D131" s="29" t="s">
        <v>69</v>
      </c>
      <c r="E131" s="117" t="s">
        <v>31</v>
      </c>
      <c r="F131" s="117"/>
      <c r="G131" s="117"/>
      <c r="H131" s="117"/>
      <c r="I131" s="117"/>
      <c r="J131" s="19"/>
      <c r="K131" s="20">
        <v>1000</v>
      </c>
    </row>
    <row r="132" spans="1:11" ht="12.75" customHeight="1">
      <c r="A132" s="19"/>
      <c r="B132" s="19"/>
      <c r="C132" s="19">
        <v>3224</v>
      </c>
      <c r="D132" s="29" t="s">
        <v>69</v>
      </c>
      <c r="E132" s="117" t="s">
        <v>70</v>
      </c>
      <c r="F132" s="117"/>
      <c r="G132" s="117"/>
      <c r="H132" s="117"/>
      <c r="I132" s="117"/>
      <c r="J132" s="19"/>
      <c r="K132" s="12">
        <v>3000</v>
      </c>
    </row>
    <row r="133" spans="1:11" ht="12.75" customHeight="1">
      <c r="A133" s="19"/>
      <c r="B133" s="19"/>
      <c r="C133" s="19">
        <v>3225</v>
      </c>
      <c r="D133" s="29" t="s">
        <v>69</v>
      </c>
      <c r="E133" s="117" t="s">
        <v>12</v>
      </c>
      <c r="F133" s="117"/>
      <c r="G133" s="117"/>
      <c r="H133" s="117"/>
      <c r="I133" s="117"/>
      <c r="J133" s="19"/>
      <c r="K133" s="20">
        <v>10000</v>
      </c>
    </row>
    <row r="134" spans="1:11" ht="12.75" customHeight="1">
      <c r="A134" s="19"/>
      <c r="B134" s="19"/>
      <c r="C134" s="19">
        <v>3227</v>
      </c>
      <c r="D134" s="29" t="s">
        <v>69</v>
      </c>
      <c r="E134" s="127" t="s">
        <v>52</v>
      </c>
      <c r="F134" s="127"/>
      <c r="G134" s="127"/>
      <c r="H134" s="127"/>
      <c r="I134" s="127"/>
      <c r="J134" s="19"/>
      <c r="K134" s="12">
        <v>1000</v>
      </c>
    </row>
    <row r="135" spans="1:11" ht="9" customHeight="1">
      <c r="A135" s="19"/>
      <c r="B135" s="19"/>
      <c r="C135" s="19"/>
      <c r="D135" s="29"/>
      <c r="E135" s="127"/>
      <c r="F135" s="127"/>
      <c r="G135" s="127"/>
      <c r="H135" s="127"/>
      <c r="I135" s="127"/>
      <c r="J135" s="19"/>
      <c r="K135" s="12"/>
    </row>
    <row r="136" spans="1:11" ht="12.75" customHeight="1">
      <c r="A136" s="19"/>
      <c r="B136" s="18">
        <v>323</v>
      </c>
      <c r="C136" s="19"/>
      <c r="D136" s="29"/>
      <c r="E136" s="126" t="s">
        <v>13</v>
      </c>
      <c r="F136" s="126"/>
      <c r="G136" s="126"/>
      <c r="H136" s="126"/>
      <c r="I136" s="126"/>
      <c r="J136" s="19"/>
      <c r="K136" s="23">
        <f>SUM(K137:K143)</f>
        <v>188200</v>
      </c>
    </row>
    <row r="137" spans="1:11" ht="12.75" customHeight="1">
      <c r="A137" s="19"/>
      <c r="B137" s="19"/>
      <c r="C137" s="19">
        <v>3231</v>
      </c>
      <c r="D137" s="29" t="s">
        <v>69</v>
      </c>
      <c r="E137" s="117" t="s">
        <v>14</v>
      </c>
      <c r="F137" s="117"/>
      <c r="G137" s="117"/>
      <c r="H137" s="117"/>
      <c r="I137" s="117"/>
      <c r="J137" s="19"/>
      <c r="K137" s="12">
        <v>3000</v>
      </c>
    </row>
    <row r="138" spans="1:11" ht="12.75" customHeight="1">
      <c r="A138" s="19"/>
      <c r="B138" s="19"/>
      <c r="C138" s="19">
        <v>3232</v>
      </c>
      <c r="D138" s="29" t="s">
        <v>69</v>
      </c>
      <c r="E138" s="117" t="s">
        <v>71</v>
      </c>
      <c r="F138" s="117"/>
      <c r="G138" s="117"/>
      <c r="H138" s="117"/>
      <c r="I138" s="117"/>
      <c r="J138" s="19"/>
      <c r="K138" s="12">
        <v>10000</v>
      </c>
    </row>
    <row r="139" spans="1:11" ht="12.75" customHeight="1">
      <c r="A139" s="19"/>
      <c r="B139" s="19"/>
      <c r="C139" s="19">
        <v>3234</v>
      </c>
      <c r="D139" s="29" t="s">
        <v>69</v>
      </c>
      <c r="E139" s="117" t="s">
        <v>66</v>
      </c>
      <c r="F139" s="117"/>
      <c r="G139" s="117"/>
      <c r="H139" s="117"/>
      <c r="I139" s="117"/>
      <c r="J139" s="19"/>
      <c r="K139" s="20">
        <v>20000</v>
      </c>
    </row>
    <row r="140" spans="1:11" ht="12.75" customHeight="1">
      <c r="A140" s="19"/>
      <c r="B140" s="19"/>
      <c r="C140" s="19">
        <v>3236</v>
      </c>
      <c r="D140" s="29" t="s">
        <v>69</v>
      </c>
      <c r="E140" s="117" t="s">
        <v>30</v>
      </c>
      <c r="F140" s="117"/>
      <c r="G140" s="117"/>
      <c r="H140" s="117"/>
      <c r="I140" s="117"/>
      <c r="J140" s="19"/>
      <c r="K140" s="12">
        <v>5000</v>
      </c>
    </row>
    <row r="141" spans="1:11" ht="12.75" customHeight="1">
      <c r="A141" s="21"/>
      <c r="B141" s="19"/>
      <c r="C141" s="35">
        <v>3237</v>
      </c>
      <c r="D141" s="29" t="s">
        <v>69</v>
      </c>
      <c r="E141" s="117" t="s">
        <v>17</v>
      </c>
      <c r="F141" s="117"/>
      <c r="G141" s="117"/>
      <c r="H141" s="117"/>
      <c r="I141" s="117"/>
      <c r="J141" s="19"/>
      <c r="K141" s="20">
        <v>140000</v>
      </c>
    </row>
    <row r="142" spans="1:11" ht="12.75" customHeight="1">
      <c r="A142" s="21"/>
      <c r="B142" s="19"/>
      <c r="C142" s="35">
        <v>3238</v>
      </c>
      <c r="D142" s="29" t="s">
        <v>69</v>
      </c>
      <c r="E142" s="117" t="s">
        <v>94</v>
      </c>
      <c r="F142" s="115"/>
      <c r="G142" s="115"/>
      <c r="H142" s="115"/>
      <c r="I142" s="115"/>
      <c r="J142" s="19"/>
      <c r="K142" s="20">
        <v>200</v>
      </c>
    </row>
    <row r="143" spans="1:11" ht="12.75" customHeight="1">
      <c r="A143" s="19"/>
      <c r="B143" s="19"/>
      <c r="C143" s="35">
        <v>3239</v>
      </c>
      <c r="D143" s="29" t="s">
        <v>69</v>
      </c>
      <c r="E143" s="117" t="s">
        <v>18</v>
      </c>
      <c r="F143" s="117"/>
      <c r="G143" s="117"/>
      <c r="H143" s="117"/>
      <c r="I143" s="117"/>
      <c r="J143" s="19"/>
      <c r="K143" s="20">
        <v>10000</v>
      </c>
    </row>
    <row r="144" spans="1:11" ht="12.75" customHeight="1">
      <c r="A144" s="19"/>
      <c r="B144" s="19"/>
      <c r="C144" s="35"/>
      <c r="D144" s="29"/>
      <c r="E144" s="117"/>
      <c r="F144" s="117"/>
      <c r="G144" s="117"/>
      <c r="H144" s="117"/>
      <c r="I144" s="117"/>
      <c r="J144" s="19"/>
      <c r="K144" s="20"/>
    </row>
    <row r="145" spans="1:11" ht="12.75" customHeight="1">
      <c r="A145" s="19"/>
      <c r="B145" s="18">
        <v>329</v>
      </c>
      <c r="C145" s="35"/>
      <c r="D145" s="29"/>
      <c r="E145" s="126" t="s">
        <v>19</v>
      </c>
      <c r="F145" s="126"/>
      <c r="G145" s="126"/>
      <c r="H145" s="126"/>
      <c r="I145" s="126"/>
      <c r="J145" s="19"/>
      <c r="K145" s="23">
        <f>SUM(K146:K149)</f>
        <v>24300</v>
      </c>
    </row>
    <row r="146" spans="1:11" ht="12.75" customHeight="1">
      <c r="A146" s="19"/>
      <c r="B146" s="18"/>
      <c r="C146" s="35">
        <v>3292</v>
      </c>
      <c r="D146" s="29" t="s">
        <v>69</v>
      </c>
      <c r="E146" s="117" t="s">
        <v>80</v>
      </c>
      <c r="F146" s="117"/>
      <c r="G146" s="117"/>
      <c r="H146" s="117"/>
      <c r="I146" s="117"/>
      <c r="J146" s="19"/>
      <c r="K146" s="20">
        <v>10000</v>
      </c>
    </row>
    <row r="147" spans="1:11" ht="12.75" customHeight="1">
      <c r="A147" s="19"/>
      <c r="B147" s="19"/>
      <c r="C147" s="35">
        <v>3293</v>
      </c>
      <c r="D147" s="29" t="s">
        <v>69</v>
      </c>
      <c r="E147" s="117" t="s">
        <v>20</v>
      </c>
      <c r="F147" s="117"/>
      <c r="G147" s="117"/>
      <c r="H147" s="117"/>
      <c r="I147" s="117"/>
      <c r="J147" s="19"/>
      <c r="K147" s="12">
        <v>4000</v>
      </c>
    </row>
    <row r="148" spans="1:11" ht="12.75" customHeight="1">
      <c r="A148" s="19"/>
      <c r="B148" s="18"/>
      <c r="C148" s="35">
        <v>3295</v>
      </c>
      <c r="D148" s="29" t="s">
        <v>69</v>
      </c>
      <c r="E148" s="117" t="s">
        <v>95</v>
      </c>
      <c r="F148" s="115"/>
      <c r="G148" s="115"/>
      <c r="H148" s="115"/>
      <c r="I148" s="115"/>
      <c r="J148" s="19"/>
      <c r="K148" s="20">
        <v>300</v>
      </c>
    </row>
    <row r="149" spans="1:11" ht="12.75" customHeight="1">
      <c r="A149" s="19"/>
      <c r="B149" s="19"/>
      <c r="C149" s="35">
        <v>3299</v>
      </c>
      <c r="D149" s="29" t="s">
        <v>69</v>
      </c>
      <c r="E149" s="117" t="s">
        <v>19</v>
      </c>
      <c r="F149" s="117"/>
      <c r="G149" s="117"/>
      <c r="H149" s="117"/>
      <c r="I149" s="117"/>
      <c r="J149" s="19"/>
      <c r="K149" s="12">
        <v>10000</v>
      </c>
    </row>
    <row r="150" spans="1:11" ht="12.75" customHeight="1">
      <c r="A150" s="19"/>
      <c r="B150" s="19"/>
      <c r="C150" s="19"/>
      <c r="D150" s="19"/>
      <c r="E150" s="117"/>
      <c r="F150" s="117"/>
      <c r="G150" s="117"/>
      <c r="H150" s="117"/>
      <c r="I150" s="117"/>
      <c r="J150" s="19"/>
      <c r="K150" s="20"/>
    </row>
    <row r="151" spans="1:13" ht="12.75" customHeight="1">
      <c r="A151" s="72">
        <v>34</v>
      </c>
      <c r="B151" s="73"/>
      <c r="C151" s="73"/>
      <c r="D151" s="73"/>
      <c r="E151" s="150" t="s">
        <v>21</v>
      </c>
      <c r="F151" s="150"/>
      <c r="G151" s="150"/>
      <c r="H151" s="150"/>
      <c r="I151" s="150"/>
      <c r="J151" s="73"/>
      <c r="K151" s="82">
        <f>K153</f>
        <v>3000</v>
      </c>
      <c r="L151" s="82">
        <v>3000</v>
      </c>
      <c r="M151" s="82">
        <v>3000</v>
      </c>
    </row>
    <row r="152" spans="1:11" ht="12.75" customHeight="1">
      <c r="A152" s="28"/>
      <c r="B152" s="19"/>
      <c r="C152" s="19"/>
      <c r="D152" s="19"/>
      <c r="E152" s="117"/>
      <c r="F152" s="117"/>
      <c r="G152" s="117"/>
      <c r="H152" s="117"/>
      <c r="I152" s="117"/>
      <c r="J152" s="19"/>
      <c r="K152" s="20"/>
    </row>
    <row r="153" spans="1:11" ht="12.75" customHeight="1">
      <c r="A153" s="19"/>
      <c r="B153" s="18">
        <v>343</v>
      </c>
      <c r="C153" s="33"/>
      <c r="D153" s="29"/>
      <c r="E153" s="126" t="s">
        <v>22</v>
      </c>
      <c r="F153" s="126"/>
      <c r="G153" s="126"/>
      <c r="H153" s="126"/>
      <c r="I153" s="126"/>
      <c r="J153" s="19"/>
      <c r="K153" s="23">
        <f>SUM(K154+K155)</f>
        <v>3000</v>
      </c>
    </row>
    <row r="154" spans="1:11" ht="12.75" customHeight="1">
      <c r="A154" s="19"/>
      <c r="B154" s="19"/>
      <c r="C154" s="35">
        <v>3431</v>
      </c>
      <c r="D154" s="29" t="s">
        <v>69</v>
      </c>
      <c r="E154" s="117" t="s">
        <v>23</v>
      </c>
      <c r="F154" s="117"/>
      <c r="G154" s="117"/>
      <c r="H154" s="117"/>
      <c r="I154" s="117"/>
      <c r="J154" s="19"/>
      <c r="K154" s="20">
        <v>2500</v>
      </c>
    </row>
    <row r="155" spans="1:11" ht="12.75" customHeight="1">
      <c r="A155" s="19"/>
      <c r="B155" s="19"/>
      <c r="C155" s="35">
        <v>3434</v>
      </c>
      <c r="D155" s="29" t="s">
        <v>69</v>
      </c>
      <c r="E155" s="117" t="s">
        <v>56</v>
      </c>
      <c r="F155" s="117"/>
      <c r="G155" s="117"/>
      <c r="H155" s="117"/>
      <c r="I155" s="117"/>
      <c r="J155" s="19"/>
      <c r="K155" s="20">
        <v>500</v>
      </c>
    </row>
    <row r="156" spans="1:11" ht="12.75" customHeight="1">
      <c r="A156" s="19"/>
      <c r="B156" s="19"/>
      <c r="C156" s="19"/>
      <c r="D156" s="29"/>
      <c r="E156" s="117"/>
      <c r="F156" s="117"/>
      <c r="G156" s="117"/>
      <c r="H156" s="117"/>
      <c r="I156" s="117"/>
      <c r="J156" s="19"/>
      <c r="K156" s="20"/>
    </row>
    <row r="157" spans="1:13" ht="12.75" customHeight="1">
      <c r="A157" s="89">
        <v>4</v>
      </c>
      <c r="B157" s="89"/>
      <c r="C157" s="89"/>
      <c r="D157" s="89"/>
      <c r="E157" s="141" t="s">
        <v>76</v>
      </c>
      <c r="F157" s="141"/>
      <c r="G157" s="141"/>
      <c r="H157" s="141"/>
      <c r="I157" s="141"/>
      <c r="J157" s="141"/>
      <c r="K157" s="90">
        <f>SUM(K159)</f>
        <v>39000</v>
      </c>
      <c r="L157" s="90">
        <f>SUM(L159)</f>
        <v>42000</v>
      </c>
      <c r="M157" s="90">
        <f>SUM(M159)</f>
        <v>42000</v>
      </c>
    </row>
    <row r="158" spans="1:11" ht="12.75" customHeight="1">
      <c r="A158" s="15"/>
      <c r="B158" s="8"/>
      <c r="C158" s="8"/>
      <c r="D158" s="8"/>
      <c r="E158" s="114"/>
      <c r="F158" s="114"/>
      <c r="G158" s="114"/>
      <c r="H158" s="114"/>
      <c r="I158" s="114"/>
      <c r="J158" s="8"/>
      <c r="K158" s="12"/>
    </row>
    <row r="159" spans="1:13" ht="12.75" customHeight="1">
      <c r="A159" s="76">
        <v>42</v>
      </c>
      <c r="B159" s="77" t="s">
        <v>1</v>
      </c>
      <c r="C159" s="77"/>
      <c r="D159" s="77"/>
      <c r="E159" s="133" t="s">
        <v>77</v>
      </c>
      <c r="F159" s="133"/>
      <c r="G159" s="133"/>
      <c r="H159" s="133"/>
      <c r="I159" s="133"/>
      <c r="J159" s="133"/>
      <c r="K159" s="78">
        <f>SUM(K161)</f>
        <v>39000</v>
      </c>
      <c r="L159" s="78">
        <v>42000</v>
      </c>
      <c r="M159" s="78">
        <v>42000</v>
      </c>
    </row>
    <row r="160" spans="1:11" ht="12.75" customHeight="1">
      <c r="A160" s="8"/>
      <c r="B160" s="8"/>
      <c r="C160" s="8"/>
      <c r="D160" s="8"/>
      <c r="E160" s="114"/>
      <c r="F160" s="114"/>
      <c r="G160" s="114"/>
      <c r="H160" s="114"/>
      <c r="I160" s="114"/>
      <c r="J160" s="8"/>
      <c r="K160" s="12"/>
    </row>
    <row r="161" spans="1:13" ht="12.75" customHeight="1">
      <c r="A161" s="8"/>
      <c r="B161" s="15">
        <v>422</v>
      </c>
      <c r="C161" s="8"/>
      <c r="D161" s="8"/>
      <c r="E161" s="116" t="s">
        <v>78</v>
      </c>
      <c r="F161" s="116"/>
      <c r="G161" s="116"/>
      <c r="H161" s="116"/>
      <c r="I161" s="116"/>
      <c r="J161" s="8"/>
      <c r="K161" s="14">
        <f>SUM(K162:S165)</f>
        <v>39000</v>
      </c>
      <c r="L161" s="14"/>
      <c r="M161" s="14"/>
    </row>
    <row r="162" spans="1:11" ht="12.75" customHeight="1">
      <c r="A162" s="8"/>
      <c r="B162" s="8"/>
      <c r="C162" s="16">
        <v>4221</v>
      </c>
      <c r="D162" s="64" t="s">
        <v>69</v>
      </c>
      <c r="E162" s="114" t="s">
        <v>87</v>
      </c>
      <c r="F162" s="114"/>
      <c r="G162" s="114"/>
      <c r="H162" s="114"/>
      <c r="I162" s="114"/>
      <c r="J162" s="114"/>
      <c r="K162" s="12">
        <v>5000</v>
      </c>
    </row>
    <row r="163" spans="1:11" ht="12.75" customHeight="1">
      <c r="A163" s="8"/>
      <c r="B163" s="8"/>
      <c r="C163" s="16">
        <v>4222</v>
      </c>
      <c r="D163" s="64" t="s">
        <v>69</v>
      </c>
      <c r="E163" s="114" t="s">
        <v>96</v>
      </c>
      <c r="F163" s="115"/>
      <c r="G163" s="115"/>
      <c r="H163" s="115"/>
      <c r="I163" s="115"/>
      <c r="J163" s="16"/>
      <c r="K163" s="12">
        <v>4000</v>
      </c>
    </row>
    <row r="164" spans="1:11" ht="12.75" customHeight="1">
      <c r="A164" s="8"/>
      <c r="B164" s="8"/>
      <c r="C164" s="16">
        <v>4226</v>
      </c>
      <c r="D164" s="64" t="s">
        <v>69</v>
      </c>
      <c r="E164" s="114" t="s">
        <v>97</v>
      </c>
      <c r="F164" s="115"/>
      <c r="G164" s="115"/>
      <c r="H164" s="115"/>
      <c r="I164" s="115"/>
      <c r="J164" s="16"/>
      <c r="K164" s="12">
        <v>10000</v>
      </c>
    </row>
    <row r="165" spans="1:11" ht="12.75" customHeight="1">
      <c r="A165" s="8"/>
      <c r="B165" s="8"/>
      <c r="C165" s="16">
        <v>4227</v>
      </c>
      <c r="D165" s="64" t="s">
        <v>69</v>
      </c>
      <c r="E165" s="114" t="s">
        <v>79</v>
      </c>
      <c r="F165" s="114"/>
      <c r="G165" s="114"/>
      <c r="H165" s="114"/>
      <c r="I165" s="114"/>
      <c r="J165" s="8"/>
      <c r="K165" s="12">
        <v>20000</v>
      </c>
    </row>
    <row r="166" spans="1:11" ht="12.75" customHeight="1">
      <c r="A166" s="8"/>
      <c r="B166" s="8"/>
      <c r="C166" s="16"/>
      <c r="D166" s="8"/>
      <c r="E166" s="114"/>
      <c r="F166" s="114"/>
      <c r="G166" s="114"/>
      <c r="H166" s="114"/>
      <c r="I166" s="114"/>
      <c r="J166" s="8"/>
      <c r="K166" s="12"/>
    </row>
    <row r="167" spans="1:13" ht="12.75" customHeight="1">
      <c r="A167" s="108" t="s">
        <v>41</v>
      </c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95"/>
      <c r="M167" s="95"/>
    </row>
    <row r="168" spans="1:11" ht="12.75" customHeight="1">
      <c r="A168" s="8"/>
      <c r="B168" s="10"/>
      <c r="C168" s="10"/>
      <c r="D168" s="10"/>
      <c r="E168" s="10"/>
      <c r="F168" s="10"/>
      <c r="G168" s="10"/>
      <c r="H168" s="10"/>
      <c r="I168" s="10"/>
      <c r="J168" s="10"/>
      <c r="K168" s="9"/>
    </row>
    <row r="169" spans="1:13" ht="12.75" customHeight="1">
      <c r="A169" s="120" t="s">
        <v>112</v>
      </c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95"/>
      <c r="M169" s="95"/>
    </row>
    <row r="170" spans="1:11" ht="12.75" customHeight="1">
      <c r="A170" s="121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</row>
    <row r="171" spans="1:13" ht="12.75" customHeight="1">
      <c r="A171" s="9"/>
      <c r="B171" s="4"/>
      <c r="C171" s="4"/>
      <c r="D171" s="4"/>
      <c r="E171" s="4"/>
      <c r="F171" s="4"/>
      <c r="G171" s="4"/>
      <c r="H171" s="4"/>
      <c r="I171" s="4"/>
      <c r="J171" s="4"/>
      <c r="L171" s="9" t="s">
        <v>116</v>
      </c>
      <c r="M171" s="4"/>
    </row>
    <row r="172" spans="1:13" ht="12.75" customHeight="1">
      <c r="A172" s="9"/>
      <c r="B172" s="4"/>
      <c r="C172" s="4"/>
      <c r="D172" s="4"/>
      <c r="E172" s="4"/>
      <c r="F172" s="4"/>
      <c r="G172" s="4"/>
      <c r="H172" s="4"/>
      <c r="I172" s="4"/>
      <c r="J172" s="4"/>
      <c r="L172" s="9" t="s">
        <v>117</v>
      </c>
      <c r="M172" s="9"/>
    </row>
    <row r="173" spans="1:13" ht="12.75" customHeight="1">
      <c r="A173" s="93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</row>
    <row r="175" spans="2:11" ht="12.75" customHeight="1"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ht="12.75" customHeight="1">
      <c r="A176" s="4"/>
    </row>
    <row r="177" spans="2:11" ht="12.75" customHeight="1"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ht="12.75" customHeight="1">
      <c r="A178" s="4"/>
    </row>
  </sheetData>
  <sheetProtection/>
  <mergeCells count="172">
    <mergeCell ref="E162:J162"/>
    <mergeCell ref="E123:I123"/>
    <mergeCell ref="E140:I140"/>
    <mergeCell ref="E136:I136"/>
    <mergeCell ref="E135:I135"/>
    <mergeCell ref="E133:I133"/>
    <mergeCell ref="E156:I156"/>
    <mergeCell ref="E145:I145"/>
    <mergeCell ref="E125:I125"/>
    <mergeCell ref="E149:I149"/>
    <mergeCell ref="E147:I147"/>
    <mergeCell ref="E159:J159"/>
    <mergeCell ref="E166:I166"/>
    <mergeCell ref="E165:I165"/>
    <mergeCell ref="E161:I161"/>
    <mergeCell ref="E160:I160"/>
    <mergeCell ref="E158:I158"/>
    <mergeCell ref="E164:I164"/>
    <mergeCell ref="E153:I153"/>
    <mergeCell ref="E155:I155"/>
    <mergeCell ref="E154:I154"/>
    <mergeCell ref="E152:I152"/>
    <mergeCell ref="E151:I151"/>
    <mergeCell ref="E150:I150"/>
    <mergeCell ref="E108:I108"/>
    <mergeCell ref="E143:I143"/>
    <mergeCell ref="E141:I141"/>
    <mergeCell ref="E137:I137"/>
    <mergeCell ref="E126:I126"/>
    <mergeCell ref="E132:I132"/>
    <mergeCell ref="E113:I113"/>
    <mergeCell ref="E129:I129"/>
    <mergeCell ref="E146:I146"/>
    <mergeCell ref="E138:I138"/>
    <mergeCell ref="E148:I148"/>
    <mergeCell ref="E120:I120"/>
    <mergeCell ref="E144:I144"/>
    <mergeCell ref="C98:I98"/>
    <mergeCell ref="E122:I122"/>
    <mergeCell ref="E131:I131"/>
    <mergeCell ref="E128:I128"/>
    <mergeCell ref="E124:I124"/>
    <mergeCell ref="E103:I103"/>
    <mergeCell ref="E107:I107"/>
    <mergeCell ref="E117:I117"/>
    <mergeCell ref="E115:I115"/>
    <mergeCell ref="E114:I114"/>
    <mergeCell ref="E72:J72"/>
    <mergeCell ref="E112:I112"/>
    <mergeCell ref="E111:I111"/>
    <mergeCell ref="E110:I110"/>
    <mergeCell ref="E109:I109"/>
    <mergeCell ref="E83:J83"/>
    <mergeCell ref="E78:J78"/>
    <mergeCell ref="E80:J80"/>
    <mergeCell ref="E82:I82"/>
    <mergeCell ref="B100:I100"/>
    <mergeCell ref="E3:I3"/>
    <mergeCell ref="E81:I81"/>
    <mergeCell ref="E62:J62"/>
    <mergeCell ref="E65:I65"/>
    <mergeCell ref="E67:I67"/>
    <mergeCell ref="E68:J68"/>
    <mergeCell ref="E74:I74"/>
    <mergeCell ref="E73:I73"/>
    <mergeCell ref="E79:I79"/>
    <mergeCell ref="E70:J70"/>
    <mergeCell ref="E21:I21"/>
    <mergeCell ref="E2:I2"/>
    <mergeCell ref="E10:I10"/>
    <mergeCell ref="E11:I11"/>
    <mergeCell ref="E5:I5"/>
    <mergeCell ref="E20:I20"/>
    <mergeCell ref="E19:I19"/>
    <mergeCell ref="E18:I18"/>
    <mergeCell ref="E8:I8"/>
    <mergeCell ref="E12:I12"/>
    <mergeCell ref="L13:L14"/>
    <mergeCell ref="M13:M14"/>
    <mergeCell ref="E17:I17"/>
    <mergeCell ref="E15:I15"/>
    <mergeCell ref="K13:K14"/>
    <mergeCell ref="E13:I14"/>
    <mergeCell ref="E29:I29"/>
    <mergeCell ref="E55:I55"/>
    <mergeCell ref="E48:I48"/>
    <mergeCell ref="E42:I42"/>
    <mergeCell ref="E41:J41"/>
    <mergeCell ref="E39:J39"/>
    <mergeCell ref="E52:J52"/>
    <mergeCell ref="E45:I45"/>
    <mergeCell ref="E40:I40"/>
    <mergeCell ref="E47:I47"/>
    <mergeCell ref="A173:M173"/>
    <mergeCell ref="A92:M92"/>
    <mergeCell ref="F104:I104"/>
    <mergeCell ref="E139:I139"/>
    <mergeCell ref="E102:I102"/>
    <mergeCell ref="F105:I105"/>
    <mergeCell ref="E106:I106"/>
    <mergeCell ref="B118:I118"/>
    <mergeCell ref="A170:K170"/>
    <mergeCell ref="B103:D103"/>
    <mergeCell ref="E46:J46"/>
    <mergeCell ref="E50:J50"/>
    <mergeCell ref="B102:D102"/>
    <mergeCell ref="E75:J75"/>
    <mergeCell ref="E157:J157"/>
    <mergeCell ref="E77:I77"/>
    <mergeCell ref="A91:M91"/>
    <mergeCell ref="E84:I84"/>
    <mergeCell ref="E56:I56"/>
    <mergeCell ref="E58:J58"/>
    <mergeCell ref="E64:J64"/>
    <mergeCell ref="E51:I51"/>
    <mergeCell ref="E53:J53"/>
    <mergeCell ref="E54:J54"/>
    <mergeCell ref="E71:I71"/>
    <mergeCell ref="E59:J59"/>
    <mergeCell ref="E63:I63"/>
    <mergeCell ref="E69:I69"/>
    <mergeCell ref="E66:J66"/>
    <mergeCell ref="E4:I4"/>
    <mergeCell ref="E6:I6"/>
    <mergeCell ref="E44:J44"/>
    <mergeCell ref="E43:J43"/>
    <mergeCell ref="E9:I9"/>
    <mergeCell ref="E7:I7"/>
    <mergeCell ref="E24:I24"/>
    <mergeCell ref="E23:I23"/>
    <mergeCell ref="E36:J36"/>
    <mergeCell ref="E27:I27"/>
    <mergeCell ref="D13:D14"/>
    <mergeCell ref="C13:C14"/>
    <mergeCell ref="E49:J49"/>
    <mergeCell ref="B13:B14"/>
    <mergeCell ref="E35:J35"/>
    <mergeCell ref="E25:I25"/>
    <mergeCell ref="E30:J30"/>
    <mergeCell ref="E28:J28"/>
    <mergeCell ref="D26:I26"/>
    <mergeCell ref="E37:I37"/>
    <mergeCell ref="A1:K1"/>
    <mergeCell ref="E33:J33"/>
    <mergeCell ref="E38:J38"/>
    <mergeCell ref="E22:I22"/>
    <mergeCell ref="E34:I34"/>
    <mergeCell ref="E61:J61"/>
    <mergeCell ref="E32:I32"/>
    <mergeCell ref="E31:I31"/>
    <mergeCell ref="A13:A14"/>
    <mergeCell ref="E60:J60"/>
    <mergeCell ref="A94:M95"/>
    <mergeCell ref="A96:M96"/>
    <mergeCell ref="A169:M169"/>
    <mergeCell ref="B119:I119"/>
    <mergeCell ref="B104:D104"/>
    <mergeCell ref="B105:D105"/>
    <mergeCell ref="E134:I134"/>
    <mergeCell ref="E142:I142"/>
    <mergeCell ref="E121:I121"/>
    <mergeCell ref="E163:I163"/>
    <mergeCell ref="E85:I85"/>
    <mergeCell ref="A167:M167"/>
    <mergeCell ref="A93:M93"/>
    <mergeCell ref="E116:I116"/>
    <mergeCell ref="E86:I86"/>
    <mergeCell ref="E57:J57"/>
    <mergeCell ref="E130:I130"/>
    <mergeCell ref="E76:I76"/>
    <mergeCell ref="E88:J88"/>
    <mergeCell ref="A90:M90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2019-12-04T11:43:05Z</cp:lastPrinted>
  <dcterms:created xsi:type="dcterms:W3CDTF">2009-11-09T11:33:14Z</dcterms:created>
  <dcterms:modified xsi:type="dcterms:W3CDTF">2019-12-04T11:43:56Z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